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35" yWindow="0" windowWidth="12960" windowHeight="2370" activeTab="2"/>
  </bookViews>
  <sheets>
    <sheet name="Stats générales" sheetId="1" r:id="rId1"/>
    <sheet name="Les meilleurs" sheetId="2" r:id="rId2"/>
    <sheet name="Équipes" sheetId="3" r:id="rId3"/>
    <sheet name="Feuil1" sheetId="4" r:id="rId4"/>
  </sheets>
  <externalReferences>
    <externalReference r:id="rId5"/>
  </externalReferences>
  <definedNames>
    <definedName name="_xlnm._FilterDatabase" localSheetId="0" hidden="1">'Stats générales'!#REF!</definedName>
    <definedName name="_xlnm.Print_Titles" localSheetId="1">'Les meilleurs'!$1:$1</definedName>
    <definedName name="_xlnm.Print_Titles" localSheetId="0">'Stats générales'!$1:$1</definedName>
    <definedName name="_xlnm.Print_Area" localSheetId="2">Équipes!$A$1:$O$49</definedName>
    <definedName name="_xlnm.Print_Area" localSheetId="1">'Les meilleurs'!$A$1:$K$91</definedName>
    <definedName name="_xlnm.Print_Area" localSheetId="0">'Stats générales'!#REF!</definedName>
  </definedNames>
  <calcPr calcId="125725"/>
</workbook>
</file>

<file path=xl/calcChain.xml><?xml version="1.0" encoding="utf-8"?>
<calcChain xmlns="http://schemas.openxmlformats.org/spreadsheetml/2006/main">
  <c r="N62" i="1"/>
  <c r="O62" s="1"/>
  <c r="M62"/>
  <c r="P62"/>
  <c r="P168"/>
  <c r="N168"/>
  <c r="O168" s="1"/>
  <c r="M168"/>
  <c r="L173"/>
  <c r="K173"/>
  <c r="J173"/>
  <c r="I173"/>
  <c r="H173"/>
  <c r="G173"/>
  <c r="F173"/>
  <c r="E173"/>
  <c r="D173"/>
  <c r="C173"/>
  <c r="P170"/>
  <c r="N170"/>
  <c r="O170" s="1"/>
  <c r="M170"/>
  <c r="P171"/>
  <c r="N171"/>
  <c r="O171" s="1"/>
  <c r="M171"/>
  <c r="P164"/>
  <c r="O164"/>
  <c r="N164"/>
  <c r="M164"/>
  <c r="P167"/>
  <c r="O167"/>
  <c r="N167"/>
  <c r="M167"/>
  <c r="P166"/>
  <c r="O166"/>
  <c r="N166"/>
  <c r="M166"/>
  <c r="P165"/>
  <c r="O165"/>
  <c r="N165"/>
  <c r="M165"/>
  <c r="P169"/>
  <c r="O169"/>
  <c r="N169"/>
  <c r="M169"/>
  <c r="P162"/>
  <c r="O162"/>
  <c r="N162"/>
  <c r="M162"/>
  <c r="P161"/>
  <c r="O161"/>
  <c r="N161"/>
  <c r="M161"/>
  <c r="P163"/>
  <c r="N163"/>
  <c r="O163" s="1"/>
  <c r="M163"/>
  <c r="L127"/>
  <c r="K127"/>
  <c r="J127"/>
  <c r="I127"/>
  <c r="H127"/>
  <c r="G127"/>
  <c r="F127"/>
  <c r="E127"/>
  <c r="D127"/>
  <c r="C127"/>
  <c r="P123"/>
  <c r="N123"/>
  <c r="O123" s="1"/>
  <c r="M123"/>
  <c r="P125"/>
  <c r="N125"/>
  <c r="O125" s="1"/>
  <c r="M125"/>
  <c r="P122"/>
  <c r="N122"/>
  <c r="O122" s="1"/>
  <c r="M122"/>
  <c r="P121"/>
  <c r="N121"/>
  <c r="O121" s="1"/>
  <c r="M121"/>
  <c r="P124"/>
  <c r="N124"/>
  <c r="O124" s="1"/>
  <c r="M124"/>
  <c r="P120"/>
  <c r="N120"/>
  <c r="O120" s="1"/>
  <c r="M120"/>
  <c r="P118"/>
  <c r="N118"/>
  <c r="O118" s="1"/>
  <c r="M118"/>
  <c r="P115"/>
  <c r="N115"/>
  <c r="O115" s="1"/>
  <c r="M115"/>
  <c r="P119"/>
  <c r="N119"/>
  <c r="O119" s="1"/>
  <c r="M119"/>
  <c r="P117"/>
  <c r="N117"/>
  <c r="O117" s="1"/>
  <c r="M117"/>
  <c r="P116"/>
  <c r="N116"/>
  <c r="O116" s="1"/>
  <c r="M116"/>
  <c r="L64"/>
  <c r="K64"/>
  <c r="J64"/>
  <c r="I64"/>
  <c r="H64"/>
  <c r="G64"/>
  <c r="F64"/>
  <c r="E64"/>
  <c r="D64"/>
  <c r="C64"/>
  <c r="P61"/>
  <c r="N61"/>
  <c r="O61" s="1"/>
  <c r="M61"/>
  <c r="P53"/>
  <c r="N53"/>
  <c r="O53" s="1"/>
  <c r="M53"/>
  <c r="P60"/>
  <c r="N60"/>
  <c r="O60" s="1"/>
  <c r="M60"/>
  <c r="P56"/>
  <c r="N56"/>
  <c r="O56" s="1"/>
  <c r="M56"/>
  <c r="P58"/>
  <c r="O58"/>
  <c r="N58"/>
  <c r="M58"/>
  <c r="P54"/>
  <c r="O54"/>
  <c r="N54"/>
  <c r="M54"/>
  <c r="P55"/>
  <c r="N55"/>
  <c r="O55" s="1"/>
  <c r="M55"/>
  <c r="P57"/>
  <c r="N57"/>
  <c r="O57" s="1"/>
  <c r="M57"/>
  <c r="P59"/>
  <c r="O59"/>
  <c r="N59"/>
  <c r="M59"/>
  <c r="P52"/>
  <c r="N52"/>
  <c r="O52" s="1"/>
  <c r="M52"/>
  <c r="P51"/>
  <c r="N51"/>
  <c r="O51" s="1"/>
  <c r="M51"/>
  <c r="L111"/>
  <c r="K111"/>
  <c r="J111"/>
  <c r="I111"/>
  <c r="H111"/>
  <c r="G111"/>
  <c r="F111"/>
  <c r="E111"/>
  <c r="D111"/>
  <c r="C111"/>
  <c r="P105"/>
  <c r="N105"/>
  <c r="O105" s="1"/>
  <c r="M105"/>
  <c r="P107"/>
  <c r="N107"/>
  <c r="O107" s="1"/>
  <c r="M107"/>
  <c r="P103"/>
  <c r="N103"/>
  <c r="O103" s="1"/>
  <c r="M103"/>
  <c r="P104"/>
  <c r="N104"/>
  <c r="O104" s="1"/>
  <c r="M104"/>
  <c r="P100"/>
  <c r="N100"/>
  <c r="O100" s="1"/>
  <c r="M100"/>
  <c r="P106"/>
  <c r="O106"/>
  <c r="N106"/>
  <c r="M106"/>
  <c r="P99"/>
  <c r="N99"/>
  <c r="O99" s="1"/>
  <c r="M99"/>
  <c r="P109"/>
  <c r="N109"/>
  <c r="O109" s="1"/>
  <c r="M109"/>
  <c r="P108"/>
  <c r="N108"/>
  <c r="O108" s="1"/>
  <c r="M108"/>
  <c r="P101"/>
  <c r="N101"/>
  <c r="O101" s="1"/>
  <c r="M101"/>
  <c r="P102"/>
  <c r="N102"/>
  <c r="O102" s="1"/>
  <c r="M102"/>
  <c r="P30"/>
  <c r="N30"/>
  <c r="O30" s="1"/>
  <c r="M30"/>
  <c r="P45"/>
  <c r="N45"/>
  <c r="O45" s="1"/>
  <c r="M45"/>
  <c r="L47"/>
  <c r="K47"/>
  <c r="J47"/>
  <c r="I47"/>
  <c r="H47"/>
  <c r="G47"/>
  <c r="F47"/>
  <c r="E47"/>
  <c r="D47"/>
  <c r="C47"/>
  <c r="P44"/>
  <c r="N44"/>
  <c r="O44" s="1"/>
  <c r="M44"/>
  <c r="P36"/>
  <c r="N36"/>
  <c r="O36" s="1"/>
  <c r="M36"/>
  <c r="P39"/>
  <c r="N39"/>
  <c r="O39" s="1"/>
  <c r="M39"/>
  <c r="P40"/>
  <c r="N40"/>
  <c r="O40" s="1"/>
  <c r="M40"/>
  <c r="P41"/>
  <c r="N41"/>
  <c r="O41" s="1"/>
  <c r="M41"/>
  <c r="P37"/>
  <c r="N37"/>
  <c r="O37" s="1"/>
  <c r="M37"/>
  <c r="P43"/>
  <c r="N43"/>
  <c r="O43" s="1"/>
  <c r="M43"/>
  <c r="P38"/>
  <c r="N38"/>
  <c r="O38" s="1"/>
  <c r="M38"/>
  <c r="P42"/>
  <c r="N42"/>
  <c r="O42" s="1"/>
  <c r="M42"/>
  <c r="L157"/>
  <c r="K157"/>
  <c r="J157"/>
  <c r="I157"/>
  <c r="H157"/>
  <c r="G157"/>
  <c r="F157"/>
  <c r="E157"/>
  <c r="D157"/>
  <c r="C157"/>
  <c r="P154"/>
  <c r="N154"/>
  <c r="O154" s="1"/>
  <c r="M154"/>
  <c r="P155"/>
  <c r="N155"/>
  <c r="O155" s="1"/>
  <c r="M155"/>
  <c r="P152"/>
  <c r="N152"/>
  <c r="O152" s="1"/>
  <c r="M152"/>
  <c r="P149"/>
  <c r="N149"/>
  <c r="O149" s="1"/>
  <c r="M149"/>
  <c r="P151"/>
  <c r="N151"/>
  <c r="O151" s="1"/>
  <c r="M151"/>
  <c r="P146"/>
  <c r="N146"/>
  <c r="O146" s="1"/>
  <c r="M146"/>
  <c r="P150"/>
  <c r="N150"/>
  <c r="O150" s="1"/>
  <c r="M150"/>
  <c r="P148"/>
  <c r="N148"/>
  <c r="O148" s="1"/>
  <c r="M148"/>
  <c r="P147"/>
  <c r="N147"/>
  <c r="O147" s="1"/>
  <c r="M147"/>
  <c r="P153"/>
  <c r="N153"/>
  <c r="O153" s="1"/>
  <c r="M153"/>
  <c r="L32"/>
  <c r="K32"/>
  <c r="J32"/>
  <c r="I32"/>
  <c r="H32"/>
  <c r="G32"/>
  <c r="F32"/>
  <c r="E32"/>
  <c r="D32"/>
  <c r="C32"/>
  <c r="P29"/>
  <c r="N29"/>
  <c r="O29" s="1"/>
  <c r="M29"/>
  <c r="P21"/>
  <c r="N21"/>
  <c r="O21" s="1"/>
  <c r="M21"/>
  <c r="P25"/>
  <c r="N25"/>
  <c r="O25" s="1"/>
  <c r="M25"/>
  <c r="P28"/>
  <c r="N28"/>
  <c r="O28" s="1"/>
  <c r="M28"/>
  <c r="P22"/>
  <c r="N22"/>
  <c r="O22" s="1"/>
  <c r="M22"/>
  <c r="P27"/>
  <c r="N27"/>
  <c r="O27" s="1"/>
  <c r="M27"/>
  <c r="P26"/>
  <c r="N26"/>
  <c r="O26" s="1"/>
  <c r="M26"/>
  <c r="P23"/>
  <c r="N23"/>
  <c r="O23" s="1"/>
  <c r="M23"/>
  <c r="P24"/>
  <c r="N24"/>
  <c r="O24" s="1"/>
  <c r="M24"/>
  <c r="P138"/>
  <c r="N138"/>
  <c r="O138" s="1"/>
  <c r="M138"/>
  <c r="L11" i="3"/>
  <c r="K11"/>
  <c r="J11"/>
  <c r="I11"/>
  <c r="H11"/>
  <c r="F11"/>
  <c r="M11" s="1"/>
  <c r="E11"/>
  <c r="L10"/>
  <c r="K10"/>
  <c r="J10"/>
  <c r="I10"/>
  <c r="H10"/>
  <c r="F10"/>
  <c r="M10" s="1"/>
  <c r="E10"/>
  <c r="L9"/>
  <c r="K9"/>
  <c r="J9"/>
  <c r="I9"/>
  <c r="H9"/>
  <c r="F9"/>
  <c r="M9" s="1"/>
  <c r="E9"/>
  <c r="L8"/>
  <c r="K8"/>
  <c r="J8"/>
  <c r="I8"/>
  <c r="H8"/>
  <c r="F8"/>
  <c r="M8" s="1"/>
  <c r="E8"/>
  <c r="L7"/>
  <c r="K7"/>
  <c r="J7"/>
  <c r="I7"/>
  <c r="H7"/>
  <c r="F7"/>
  <c r="M7" s="1"/>
  <c r="E7"/>
  <c r="L6"/>
  <c r="K6"/>
  <c r="J6"/>
  <c r="I6"/>
  <c r="H6"/>
  <c r="F6"/>
  <c r="M6" s="1"/>
  <c r="E6"/>
  <c r="P5" i="1"/>
  <c r="N5"/>
  <c r="O5" s="1"/>
  <c r="M5"/>
  <c r="P180"/>
  <c r="N180"/>
  <c r="O180" s="1"/>
  <c r="M180"/>
  <c r="P186"/>
  <c r="N186"/>
  <c r="O186" s="1"/>
  <c r="M186"/>
  <c r="M64" l="1"/>
  <c r="M173"/>
  <c r="N173"/>
  <c r="O173" s="1"/>
  <c r="P173"/>
  <c r="N127"/>
  <c r="P127"/>
  <c r="O127"/>
  <c r="M127"/>
  <c r="N64"/>
  <c r="O64" s="1"/>
  <c r="P64"/>
  <c r="M111"/>
  <c r="N111"/>
  <c r="O111" s="1"/>
  <c r="P111"/>
  <c r="P47"/>
  <c r="M157"/>
  <c r="M32"/>
  <c r="M47"/>
  <c r="N47"/>
  <c r="O47" s="1"/>
  <c r="N157"/>
  <c r="O157" s="1"/>
  <c r="P157"/>
  <c r="N32"/>
  <c r="O32" s="1"/>
  <c r="P32"/>
  <c r="P132"/>
  <c r="N132"/>
  <c r="O132" s="1"/>
  <c r="M132"/>
  <c r="P13"/>
  <c r="N13"/>
  <c r="O13" s="1"/>
  <c r="M13"/>
  <c r="P190"/>
  <c r="N190"/>
  <c r="O190" s="1"/>
  <c r="M190"/>
  <c r="P189"/>
  <c r="N189"/>
  <c r="O189" s="1"/>
  <c r="M189"/>
  <c r="P177" l="1"/>
  <c r="N177"/>
  <c r="O177" s="1"/>
  <c r="M177"/>
  <c r="N204"/>
  <c r="O204" s="1"/>
  <c r="M204"/>
  <c r="P204"/>
  <c r="N185"/>
  <c r="O185" s="1"/>
  <c r="M185"/>
  <c r="P185"/>
  <c r="N89"/>
  <c r="O89" s="1"/>
  <c r="M89"/>
  <c r="P89"/>
  <c r="P76"/>
  <c r="N76"/>
  <c r="O76" s="1"/>
  <c r="P70"/>
  <c r="N70"/>
  <c r="O70" s="1"/>
  <c r="P71"/>
  <c r="N71"/>
  <c r="O71" s="1"/>
  <c r="M76"/>
  <c r="M71"/>
  <c r="P137"/>
  <c r="N137"/>
  <c r="O137" s="1"/>
  <c r="M137"/>
  <c r="P136"/>
  <c r="N136"/>
  <c r="O136" s="1"/>
  <c r="M136"/>
  <c r="M93"/>
  <c r="N93"/>
  <c r="O93" s="1"/>
  <c r="P93"/>
  <c r="P197"/>
  <c r="N197"/>
  <c r="O197" s="1"/>
  <c r="M197"/>
  <c r="N183"/>
  <c r="O183" s="1"/>
  <c r="M183"/>
  <c r="P183"/>
  <c r="N207"/>
  <c r="O207" s="1"/>
  <c r="M207"/>
  <c r="P207"/>
  <c r="N85"/>
  <c r="O85" s="1"/>
  <c r="M85"/>
  <c r="P85"/>
  <c r="P205"/>
  <c r="N205"/>
  <c r="O205" s="1"/>
  <c r="M205"/>
  <c r="N184"/>
  <c r="O184" s="1"/>
  <c r="M184"/>
  <c r="P184"/>
  <c r="P91"/>
  <c r="N91"/>
  <c r="O91" s="1"/>
  <c r="P92"/>
  <c r="N92"/>
  <c r="O92" s="1"/>
  <c r="M92"/>
  <c r="M91"/>
  <c r="N133"/>
  <c r="O133" s="1"/>
  <c r="M133"/>
  <c r="P133"/>
  <c r="P198" l="1"/>
  <c r="N198"/>
  <c r="O198" s="1"/>
  <c r="M198"/>
  <c r="P200"/>
  <c r="N200"/>
  <c r="O200" s="1"/>
  <c r="M200"/>
  <c r="M72"/>
  <c r="N72"/>
  <c r="O72" s="1"/>
  <c r="P72"/>
  <c r="M68"/>
  <c r="M77"/>
  <c r="P68"/>
  <c r="N68"/>
  <c r="O68" s="1"/>
  <c r="P77"/>
  <c r="N77"/>
  <c r="O77" s="1"/>
  <c r="P9"/>
  <c r="N9"/>
  <c r="O9" s="1"/>
  <c r="M9"/>
  <c r="M11"/>
  <c r="N11"/>
  <c r="O11" s="1"/>
  <c r="P11"/>
  <c r="N203" l="1"/>
  <c r="O203" s="1"/>
  <c r="N199"/>
  <c r="M199"/>
  <c r="N206"/>
  <c r="O206" s="1"/>
  <c r="P201"/>
  <c r="N202"/>
  <c r="M208"/>
  <c r="K210"/>
  <c r="I210"/>
  <c r="N196"/>
  <c r="O196" s="1"/>
  <c r="E210"/>
  <c r="C210"/>
  <c r="N182"/>
  <c r="O182" s="1"/>
  <c r="M178"/>
  <c r="N179"/>
  <c r="O179" s="1"/>
  <c r="M179"/>
  <c r="M188"/>
  <c r="M187"/>
  <c r="I192"/>
  <c r="E192"/>
  <c r="D192"/>
  <c r="N140"/>
  <c r="O140" s="1"/>
  <c r="N134"/>
  <c r="P134"/>
  <c r="D142"/>
  <c r="P131"/>
  <c r="E142"/>
  <c r="M140"/>
  <c r="M134"/>
  <c r="J142"/>
  <c r="I142"/>
  <c r="M88"/>
  <c r="N84"/>
  <c r="O84" s="1"/>
  <c r="M84"/>
  <c r="M87"/>
  <c r="M90"/>
  <c r="M86"/>
  <c r="N83"/>
  <c r="O83" s="1"/>
  <c r="M83"/>
  <c r="E95"/>
  <c r="M75"/>
  <c r="N73"/>
  <c r="O73" s="1"/>
  <c r="L79"/>
  <c r="D79"/>
  <c r="P12"/>
  <c r="P15"/>
  <c r="N7"/>
  <c r="P6"/>
  <c r="J17"/>
  <c r="I17"/>
  <c r="M8"/>
  <c r="J210"/>
  <c r="P203"/>
  <c r="P199"/>
  <c r="N201"/>
  <c r="M201"/>
  <c r="M202"/>
  <c r="J192"/>
  <c r="P182"/>
  <c r="P178"/>
  <c r="N178"/>
  <c r="O178" s="1"/>
  <c r="P179"/>
  <c r="P188"/>
  <c r="N187"/>
  <c r="O187" s="1"/>
  <c r="P140"/>
  <c r="L95"/>
  <c r="J95"/>
  <c r="H95"/>
  <c r="D95"/>
  <c r="P88"/>
  <c r="N88"/>
  <c r="O88" s="1"/>
  <c r="P87"/>
  <c r="N87"/>
  <c r="O87" s="1"/>
  <c r="P90"/>
  <c r="N90"/>
  <c r="O90" s="1"/>
  <c r="N86"/>
  <c r="O86" s="1"/>
  <c r="I79"/>
  <c r="E79"/>
  <c r="N12"/>
  <c r="O12" s="1"/>
  <c r="M12"/>
  <c r="M15"/>
  <c r="M7"/>
  <c r="N10"/>
  <c r="M10"/>
  <c r="N6"/>
  <c r="O6" s="1"/>
  <c r="M6"/>
  <c r="N208" l="1"/>
  <c r="O208" s="1"/>
  <c r="L210"/>
  <c r="H210"/>
  <c r="P206"/>
  <c r="P202"/>
  <c r="P196"/>
  <c r="O202"/>
  <c r="O201"/>
  <c r="O199"/>
  <c r="F210"/>
  <c r="P208"/>
  <c r="D210"/>
  <c r="L192"/>
  <c r="N181"/>
  <c r="O181" s="1"/>
  <c r="K192"/>
  <c r="H192"/>
  <c r="M182"/>
  <c r="G192"/>
  <c r="P187"/>
  <c r="F192"/>
  <c r="P181"/>
  <c r="C192"/>
  <c r="K142"/>
  <c r="H142"/>
  <c r="P139"/>
  <c r="N135"/>
  <c r="O135" s="1"/>
  <c r="G142"/>
  <c r="O134"/>
  <c r="P135"/>
  <c r="M135"/>
  <c r="F142"/>
  <c r="M139"/>
  <c r="C142"/>
  <c r="K95"/>
  <c r="I95"/>
  <c r="P84"/>
  <c r="P86"/>
  <c r="G95"/>
  <c r="P83"/>
  <c r="F95"/>
  <c r="C95"/>
  <c r="N69"/>
  <c r="O69" s="1"/>
  <c r="N74"/>
  <c r="O74" s="1"/>
  <c r="K79"/>
  <c r="H79"/>
  <c r="P75"/>
  <c r="N75"/>
  <c r="O75" s="1"/>
  <c r="P73"/>
  <c r="M70"/>
  <c r="F79"/>
  <c r="C79"/>
  <c r="L17"/>
  <c r="K17"/>
  <c r="P14"/>
  <c r="D17"/>
  <c r="E17"/>
  <c r="M14"/>
  <c r="G17"/>
  <c r="O7"/>
  <c r="P7"/>
  <c r="O10"/>
  <c r="P10"/>
  <c r="P8"/>
  <c r="F17"/>
  <c r="C17"/>
  <c r="M196"/>
  <c r="M206"/>
  <c r="M203"/>
  <c r="G210"/>
  <c r="N188"/>
  <c r="O188" s="1"/>
  <c r="M181"/>
  <c r="N131"/>
  <c r="O131" s="1"/>
  <c r="N139"/>
  <c r="O139" s="1"/>
  <c r="L142"/>
  <c r="M131"/>
  <c r="P69"/>
  <c r="J79"/>
  <c r="M69"/>
  <c r="M73"/>
  <c r="M74"/>
  <c r="G79"/>
  <c r="P74"/>
  <c r="N8"/>
  <c r="O8" s="1"/>
  <c r="N14"/>
  <c r="O14" s="1"/>
  <c r="N15"/>
  <c r="O15" s="1"/>
  <c r="H17"/>
  <c r="M192" l="1"/>
  <c r="N192"/>
  <c r="P210"/>
  <c r="P192"/>
  <c r="N142"/>
  <c r="P142"/>
  <c r="M142"/>
  <c r="N95"/>
  <c r="P95"/>
  <c r="M95"/>
  <c r="P79"/>
  <c r="N17"/>
  <c r="M17"/>
  <c r="P17"/>
  <c r="N210"/>
  <c r="M210"/>
  <c r="N79"/>
  <c r="M79"/>
  <c r="O210" l="1"/>
  <c r="O192"/>
  <c r="O142"/>
  <c r="O95"/>
  <c r="O79"/>
  <c r="O17"/>
</calcChain>
</file>

<file path=xl/comments1.xml><?xml version="1.0" encoding="utf-8"?>
<comments xmlns="http://schemas.openxmlformats.org/spreadsheetml/2006/main">
  <authors>
    <author>Benibo</author>
  </authors>
  <commentList>
    <comment ref="B3" authorId="0">
      <text>
        <r>
          <rPr>
            <sz val="9"/>
            <color indexed="81"/>
            <rFont val="Tahoma"/>
            <family val="2"/>
          </rPr>
          <t xml:space="preserve">Parties Jouées
</t>
        </r>
      </text>
    </comment>
    <comment ref="C3" authorId="0">
      <text>
        <r>
          <rPr>
            <sz val="9"/>
            <color indexed="81"/>
            <rFont val="Tahoma"/>
            <family val="2"/>
          </rPr>
          <t>Présences Totales
AB+BB+BS</t>
        </r>
      </text>
    </comment>
    <comment ref="D3" authorId="0">
      <text>
        <r>
          <rPr>
            <sz val="9"/>
            <color indexed="81"/>
            <rFont val="Tahoma"/>
            <family val="2"/>
          </rPr>
          <t>Buts sur Balles</t>
        </r>
      </text>
    </comment>
    <comment ref="E3" authorId="0">
      <text>
        <r>
          <rPr>
            <sz val="9"/>
            <color indexed="81"/>
            <rFont val="Tahoma"/>
            <family val="2"/>
          </rPr>
          <t>Ballons Sacrifices</t>
        </r>
      </text>
    </comment>
    <comment ref="F3" authorId="0">
      <text>
        <r>
          <rPr>
            <sz val="9"/>
            <color indexed="81"/>
            <rFont val="Tahoma"/>
            <family val="2"/>
          </rPr>
          <t>Présences au bâton</t>
        </r>
      </text>
    </comment>
    <comment ref="G3" authorId="0">
      <text>
        <r>
          <rPr>
            <sz val="9"/>
            <color indexed="81"/>
            <rFont val="Tahoma"/>
            <family val="2"/>
          </rPr>
          <t>Coups Sûrs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3" authorId="0">
      <text>
        <r>
          <rPr>
            <sz val="9"/>
            <color indexed="81"/>
            <rFont val="Tahoma"/>
            <family val="2"/>
          </rPr>
          <t>Doubles</t>
        </r>
      </text>
    </comment>
    <comment ref="I3" authorId="0">
      <text>
        <r>
          <rPr>
            <sz val="9"/>
            <color indexed="81"/>
            <rFont val="Tahoma"/>
            <family val="2"/>
          </rPr>
          <t>Triples</t>
        </r>
      </text>
    </comment>
    <comment ref="J3" authorId="0">
      <text>
        <r>
          <rPr>
            <sz val="9"/>
            <color indexed="81"/>
            <rFont val="Tahoma"/>
            <family val="2"/>
          </rPr>
          <t>Coups de Circuits</t>
        </r>
      </text>
    </comment>
    <comment ref="K3" authorId="0">
      <text>
        <r>
          <rPr>
            <sz val="9"/>
            <color indexed="81"/>
            <rFont val="Tahoma"/>
            <family val="2"/>
          </rPr>
          <t>Points Comptés</t>
        </r>
      </text>
    </comment>
    <comment ref="L3" authorId="0">
      <text>
        <r>
          <rPr>
            <sz val="9"/>
            <color indexed="81"/>
            <rFont val="Tahoma"/>
            <family val="2"/>
          </rPr>
          <t>Points produits</t>
        </r>
      </text>
    </comment>
    <comment ref="M3" authorId="0">
      <text>
        <r>
          <rPr>
            <sz val="9"/>
            <color indexed="81"/>
            <rFont val="Tahoma"/>
            <family val="2"/>
          </rPr>
          <t>moyenne au bâton
CS/AB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" authorId="0">
      <text>
        <r>
          <rPr>
            <sz val="9"/>
            <color indexed="81"/>
            <rFont val="Tahoma"/>
            <family val="2"/>
          </rPr>
          <t>Fiche Technique
CS+PC+PP</t>
        </r>
      </text>
    </comment>
    <comment ref="O3" authorId="0">
      <text>
        <r>
          <rPr>
            <sz val="9"/>
            <color indexed="81"/>
            <rFont val="Tahoma"/>
            <family val="2"/>
          </rPr>
          <t>Cote d'Efficacité
FT/AB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P3" authorId="0">
      <text>
        <r>
          <rPr>
            <sz val="9"/>
            <color indexed="81"/>
            <rFont val="Tahoma"/>
            <family val="2"/>
          </rPr>
          <t>Puissance</t>
        </r>
      </text>
    </comment>
    <comment ref="B19" authorId="0">
      <text>
        <r>
          <rPr>
            <sz val="9"/>
            <color indexed="81"/>
            <rFont val="Tahoma"/>
            <family val="2"/>
          </rPr>
          <t xml:space="preserve">Parties Jouées
</t>
        </r>
      </text>
    </comment>
    <comment ref="C19" authorId="0">
      <text>
        <r>
          <rPr>
            <sz val="9"/>
            <color indexed="81"/>
            <rFont val="Tahoma"/>
            <family val="2"/>
          </rPr>
          <t>Présences Totales
AB+BB+BS</t>
        </r>
      </text>
    </comment>
    <comment ref="D19" authorId="0">
      <text>
        <r>
          <rPr>
            <sz val="9"/>
            <color indexed="81"/>
            <rFont val="Tahoma"/>
            <family val="2"/>
          </rPr>
          <t>Buts sur Balles</t>
        </r>
      </text>
    </comment>
    <comment ref="E19" authorId="0">
      <text>
        <r>
          <rPr>
            <sz val="9"/>
            <color indexed="81"/>
            <rFont val="Tahoma"/>
            <family val="2"/>
          </rPr>
          <t>Ballons Sacrifices</t>
        </r>
      </text>
    </comment>
    <comment ref="F19" authorId="0">
      <text>
        <r>
          <rPr>
            <sz val="9"/>
            <color indexed="81"/>
            <rFont val="Tahoma"/>
            <family val="2"/>
          </rPr>
          <t>Présences au bâton</t>
        </r>
      </text>
    </comment>
    <comment ref="G19" authorId="0">
      <text>
        <r>
          <rPr>
            <sz val="9"/>
            <color indexed="81"/>
            <rFont val="Tahoma"/>
            <family val="2"/>
          </rPr>
          <t>Coups Sûrs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19" authorId="0">
      <text>
        <r>
          <rPr>
            <sz val="9"/>
            <color indexed="81"/>
            <rFont val="Tahoma"/>
            <family val="2"/>
          </rPr>
          <t>Doubles</t>
        </r>
      </text>
    </comment>
    <comment ref="I19" authorId="0">
      <text>
        <r>
          <rPr>
            <sz val="9"/>
            <color indexed="81"/>
            <rFont val="Tahoma"/>
            <family val="2"/>
          </rPr>
          <t>Triples</t>
        </r>
      </text>
    </comment>
    <comment ref="J19" authorId="0">
      <text>
        <r>
          <rPr>
            <sz val="9"/>
            <color indexed="81"/>
            <rFont val="Tahoma"/>
            <family val="2"/>
          </rPr>
          <t>Coups de Circuits</t>
        </r>
      </text>
    </comment>
    <comment ref="K19" authorId="0">
      <text>
        <r>
          <rPr>
            <sz val="9"/>
            <color indexed="81"/>
            <rFont val="Tahoma"/>
            <family val="2"/>
          </rPr>
          <t>Points Comptés</t>
        </r>
      </text>
    </comment>
    <comment ref="L19" authorId="0">
      <text>
        <r>
          <rPr>
            <sz val="9"/>
            <color indexed="81"/>
            <rFont val="Tahoma"/>
            <family val="2"/>
          </rPr>
          <t>Points produits</t>
        </r>
      </text>
    </comment>
    <comment ref="M19" authorId="0">
      <text>
        <r>
          <rPr>
            <sz val="9"/>
            <color indexed="81"/>
            <rFont val="Tahoma"/>
            <family val="2"/>
          </rPr>
          <t>moyenne au bâton
CS/AB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9" authorId="0">
      <text>
        <r>
          <rPr>
            <sz val="9"/>
            <color indexed="81"/>
            <rFont val="Tahoma"/>
            <family val="2"/>
          </rPr>
          <t>Fiche Technique
CS+PC+PP</t>
        </r>
      </text>
    </comment>
    <comment ref="O19" authorId="0">
      <text>
        <r>
          <rPr>
            <sz val="9"/>
            <color indexed="81"/>
            <rFont val="Tahoma"/>
            <family val="2"/>
          </rPr>
          <t>Cote d'Efficacité
FT/AB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P19" authorId="0">
      <text>
        <r>
          <rPr>
            <sz val="9"/>
            <color indexed="81"/>
            <rFont val="Tahoma"/>
            <family val="2"/>
          </rPr>
          <t>Puissance</t>
        </r>
      </text>
    </comment>
    <comment ref="B34" authorId="0">
      <text>
        <r>
          <rPr>
            <sz val="9"/>
            <color indexed="81"/>
            <rFont val="Tahoma"/>
            <family val="2"/>
          </rPr>
          <t xml:space="preserve">Parties Jouées
</t>
        </r>
      </text>
    </comment>
    <comment ref="C34" authorId="0">
      <text>
        <r>
          <rPr>
            <sz val="9"/>
            <color indexed="81"/>
            <rFont val="Tahoma"/>
            <family val="2"/>
          </rPr>
          <t>Présences Totales
AB+BB+BS</t>
        </r>
      </text>
    </comment>
    <comment ref="D34" authorId="0">
      <text>
        <r>
          <rPr>
            <sz val="9"/>
            <color indexed="81"/>
            <rFont val="Tahoma"/>
            <family val="2"/>
          </rPr>
          <t>Buts sur Balles</t>
        </r>
      </text>
    </comment>
    <comment ref="E34" authorId="0">
      <text>
        <r>
          <rPr>
            <sz val="9"/>
            <color indexed="81"/>
            <rFont val="Tahoma"/>
            <family val="2"/>
          </rPr>
          <t>Ballons Sacrifices</t>
        </r>
      </text>
    </comment>
    <comment ref="F34" authorId="0">
      <text>
        <r>
          <rPr>
            <sz val="9"/>
            <color indexed="81"/>
            <rFont val="Tahoma"/>
            <family val="2"/>
          </rPr>
          <t>Présences au bâton</t>
        </r>
      </text>
    </comment>
    <comment ref="G34" authorId="0">
      <text>
        <r>
          <rPr>
            <sz val="9"/>
            <color indexed="81"/>
            <rFont val="Tahoma"/>
            <family val="2"/>
          </rPr>
          <t>Coups Sûrs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34" authorId="0">
      <text>
        <r>
          <rPr>
            <sz val="9"/>
            <color indexed="81"/>
            <rFont val="Tahoma"/>
            <family val="2"/>
          </rPr>
          <t>Doubles</t>
        </r>
      </text>
    </comment>
    <comment ref="I34" authorId="0">
      <text>
        <r>
          <rPr>
            <sz val="9"/>
            <color indexed="81"/>
            <rFont val="Tahoma"/>
            <family val="2"/>
          </rPr>
          <t>Triples</t>
        </r>
      </text>
    </comment>
    <comment ref="J34" authorId="0">
      <text>
        <r>
          <rPr>
            <sz val="9"/>
            <color indexed="81"/>
            <rFont val="Tahoma"/>
            <family val="2"/>
          </rPr>
          <t>Coups de Circuits</t>
        </r>
      </text>
    </comment>
    <comment ref="K34" authorId="0">
      <text>
        <r>
          <rPr>
            <sz val="9"/>
            <color indexed="81"/>
            <rFont val="Tahoma"/>
            <family val="2"/>
          </rPr>
          <t>Points Comptés</t>
        </r>
      </text>
    </comment>
    <comment ref="L34" authorId="0">
      <text>
        <r>
          <rPr>
            <sz val="9"/>
            <color indexed="81"/>
            <rFont val="Tahoma"/>
            <family val="2"/>
          </rPr>
          <t>Points produits</t>
        </r>
      </text>
    </comment>
    <comment ref="M34" authorId="0">
      <text>
        <r>
          <rPr>
            <sz val="9"/>
            <color indexed="81"/>
            <rFont val="Tahoma"/>
            <family val="2"/>
          </rPr>
          <t>moyenne au bâton
CS/AB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4" authorId="0">
      <text>
        <r>
          <rPr>
            <sz val="9"/>
            <color indexed="81"/>
            <rFont val="Tahoma"/>
            <family val="2"/>
          </rPr>
          <t>Fiche Technique
CS+PC+PP</t>
        </r>
      </text>
    </comment>
    <comment ref="O34" authorId="0">
      <text>
        <r>
          <rPr>
            <sz val="9"/>
            <color indexed="81"/>
            <rFont val="Tahoma"/>
            <family val="2"/>
          </rPr>
          <t>Cote d'Efficacité
FT/AB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P34" authorId="0">
      <text>
        <r>
          <rPr>
            <sz val="9"/>
            <color indexed="81"/>
            <rFont val="Tahoma"/>
            <family val="2"/>
          </rPr>
          <t>Puissance</t>
        </r>
      </text>
    </comment>
    <comment ref="B49" authorId="0">
      <text>
        <r>
          <rPr>
            <sz val="9"/>
            <color indexed="81"/>
            <rFont val="Tahoma"/>
            <family val="2"/>
          </rPr>
          <t xml:space="preserve">Parties Jouées
</t>
        </r>
      </text>
    </comment>
    <comment ref="C49" authorId="0">
      <text>
        <r>
          <rPr>
            <sz val="9"/>
            <color indexed="81"/>
            <rFont val="Tahoma"/>
            <family val="2"/>
          </rPr>
          <t>Présences Totales
AB+BB+BS</t>
        </r>
      </text>
    </comment>
    <comment ref="D49" authorId="0">
      <text>
        <r>
          <rPr>
            <sz val="9"/>
            <color indexed="81"/>
            <rFont val="Tahoma"/>
            <family val="2"/>
          </rPr>
          <t>Buts sur Balles</t>
        </r>
      </text>
    </comment>
    <comment ref="E49" authorId="0">
      <text>
        <r>
          <rPr>
            <sz val="9"/>
            <color indexed="81"/>
            <rFont val="Tahoma"/>
            <family val="2"/>
          </rPr>
          <t>Ballons Sacrifices</t>
        </r>
      </text>
    </comment>
    <comment ref="F49" authorId="0">
      <text>
        <r>
          <rPr>
            <sz val="9"/>
            <color indexed="81"/>
            <rFont val="Tahoma"/>
            <family val="2"/>
          </rPr>
          <t>Présences au bâton</t>
        </r>
      </text>
    </comment>
    <comment ref="G49" authorId="0">
      <text>
        <r>
          <rPr>
            <sz val="9"/>
            <color indexed="81"/>
            <rFont val="Tahoma"/>
            <family val="2"/>
          </rPr>
          <t>Coups Sûrs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49" authorId="0">
      <text>
        <r>
          <rPr>
            <sz val="9"/>
            <color indexed="81"/>
            <rFont val="Tahoma"/>
            <family val="2"/>
          </rPr>
          <t>Doubles</t>
        </r>
      </text>
    </comment>
    <comment ref="I49" authorId="0">
      <text>
        <r>
          <rPr>
            <sz val="9"/>
            <color indexed="81"/>
            <rFont val="Tahoma"/>
            <family val="2"/>
          </rPr>
          <t>Triples</t>
        </r>
      </text>
    </comment>
    <comment ref="J49" authorId="0">
      <text>
        <r>
          <rPr>
            <sz val="9"/>
            <color indexed="81"/>
            <rFont val="Tahoma"/>
            <family val="2"/>
          </rPr>
          <t>Coups de Circuits</t>
        </r>
      </text>
    </comment>
    <comment ref="K49" authorId="0">
      <text>
        <r>
          <rPr>
            <sz val="9"/>
            <color indexed="81"/>
            <rFont val="Tahoma"/>
            <family val="2"/>
          </rPr>
          <t>Points Comptés</t>
        </r>
      </text>
    </comment>
    <comment ref="L49" authorId="0">
      <text>
        <r>
          <rPr>
            <sz val="9"/>
            <color indexed="81"/>
            <rFont val="Tahoma"/>
            <family val="2"/>
          </rPr>
          <t>Points produits</t>
        </r>
      </text>
    </comment>
    <comment ref="M49" authorId="0">
      <text>
        <r>
          <rPr>
            <sz val="9"/>
            <color indexed="81"/>
            <rFont val="Tahoma"/>
            <family val="2"/>
          </rPr>
          <t>moyenne au bâton
CS/AB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9" authorId="0">
      <text>
        <r>
          <rPr>
            <sz val="9"/>
            <color indexed="81"/>
            <rFont val="Tahoma"/>
            <family val="2"/>
          </rPr>
          <t>Fiche Technique
CS+PC+PP</t>
        </r>
      </text>
    </comment>
    <comment ref="O49" authorId="0">
      <text>
        <r>
          <rPr>
            <sz val="9"/>
            <color indexed="81"/>
            <rFont val="Tahoma"/>
            <family val="2"/>
          </rPr>
          <t>Cote d'Efficacité
FT/AB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P49" authorId="0">
      <text>
        <r>
          <rPr>
            <sz val="9"/>
            <color indexed="81"/>
            <rFont val="Tahoma"/>
            <family val="2"/>
          </rPr>
          <t>Puissance</t>
        </r>
      </text>
    </comment>
    <comment ref="B66" authorId="0">
      <text>
        <r>
          <rPr>
            <sz val="9"/>
            <color indexed="81"/>
            <rFont val="Tahoma"/>
            <family val="2"/>
          </rPr>
          <t xml:space="preserve">Parties Jouées
</t>
        </r>
      </text>
    </comment>
    <comment ref="C66" authorId="0">
      <text>
        <r>
          <rPr>
            <sz val="9"/>
            <color indexed="81"/>
            <rFont val="Tahoma"/>
            <family val="2"/>
          </rPr>
          <t>Présences Totales
AB+BB+BS</t>
        </r>
      </text>
    </comment>
    <comment ref="D66" authorId="0">
      <text>
        <r>
          <rPr>
            <sz val="9"/>
            <color indexed="81"/>
            <rFont val="Tahoma"/>
            <family val="2"/>
          </rPr>
          <t>Buts sur Balles</t>
        </r>
      </text>
    </comment>
    <comment ref="E66" authorId="0">
      <text>
        <r>
          <rPr>
            <sz val="9"/>
            <color indexed="81"/>
            <rFont val="Tahoma"/>
            <family val="2"/>
          </rPr>
          <t>Ballons Sacrifices</t>
        </r>
      </text>
    </comment>
    <comment ref="F66" authorId="0">
      <text>
        <r>
          <rPr>
            <sz val="9"/>
            <color indexed="81"/>
            <rFont val="Tahoma"/>
            <family val="2"/>
          </rPr>
          <t>Présences au bâton</t>
        </r>
      </text>
    </comment>
    <comment ref="G66" authorId="0">
      <text>
        <r>
          <rPr>
            <sz val="9"/>
            <color indexed="81"/>
            <rFont val="Tahoma"/>
            <family val="2"/>
          </rPr>
          <t>Coups Sûrs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66" authorId="0">
      <text>
        <r>
          <rPr>
            <sz val="9"/>
            <color indexed="81"/>
            <rFont val="Tahoma"/>
            <family val="2"/>
          </rPr>
          <t>Doubles</t>
        </r>
      </text>
    </comment>
    <comment ref="I66" authorId="0">
      <text>
        <r>
          <rPr>
            <sz val="9"/>
            <color indexed="81"/>
            <rFont val="Tahoma"/>
            <family val="2"/>
          </rPr>
          <t>Triples</t>
        </r>
      </text>
    </comment>
    <comment ref="J66" authorId="0">
      <text>
        <r>
          <rPr>
            <sz val="9"/>
            <color indexed="81"/>
            <rFont val="Tahoma"/>
            <family val="2"/>
          </rPr>
          <t>Coups de Circuits</t>
        </r>
      </text>
    </comment>
    <comment ref="K66" authorId="0">
      <text>
        <r>
          <rPr>
            <sz val="9"/>
            <color indexed="81"/>
            <rFont val="Tahoma"/>
            <family val="2"/>
          </rPr>
          <t>Points Comptés</t>
        </r>
      </text>
    </comment>
    <comment ref="L66" authorId="0">
      <text>
        <r>
          <rPr>
            <sz val="9"/>
            <color indexed="81"/>
            <rFont val="Tahoma"/>
            <family val="2"/>
          </rPr>
          <t>Points produits</t>
        </r>
      </text>
    </comment>
    <comment ref="M66" authorId="0">
      <text>
        <r>
          <rPr>
            <sz val="9"/>
            <color indexed="81"/>
            <rFont val="Tahoma"/>
            <family val="2"/>
          </rPr>
          <t>moyenne au bâton
CS/AB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66" authorId="0">
      <text>
        <r>
          <rPr>
            <sz val="9"/>
            <color indexed="81"/>
            <rFont val="Tahoma"/>
            <family val="2"/>
          </rPr>
          <t>Fiche Technique
CS+PC+PP</t>
        </r>
      </text>
    </comment>
    <comment ref="O66" authorId="0">
      <text>
        <r>
          <rPr>
            <sz val="9"/>
            <color indexed="81"/>
            <rFont val="Tahoma"/>
            <family val="2"/>
          </rPr>
          <t>Cote d'Efficacité
FT/AB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P66" authorId="0">
      <text>
        <r>
          <rPr>
            <sz val="9"/>
            <color indexed="81"/>
            <rFont val="Tahoma"/>
            <family val="2"/>
          </rPr>
          <t>Puissance</t>
        </r>
      </text>
    </comment>
    <comment ref="B81" authorId="0">
      <text>
        <r>
          <rPr>
            <sz val="9"/>
            <color indexed="81"/>
            <rFont val="Tahoma"/>
            <family val="2"/>
          </rPr>
          <t xml:space="preserve">Parties Jouées
</t>
        </r>
      </text>
    </comment>
    <comment ref="C81" authorId="0">
      <text>
        <r>
          <rPr>
            <sz val="9"/>
            <color indexed="81"/>
            <rFont val="Tahoma"/>
            <family val="2"/>
          </rPr>
          <t>Présences Totales
AB+BB+BS</t>
        </r>
      </text>
    </comment>
    <comment ref="D81" authorId="0">
      <text>
        <r>
          <rPr>
            <sz val="9"/>
            <color indexed="81"/>
            <rFont val="Tahoma"/>
            <family val="2"/>
          </rPr>
          <t>Buts sur Balles</t>
        </r>
      </text>
    </comment>
    <comment ref="E81" authorId="0">
      <text>
        <r>
          <rPr>
            <sz val="9"/>
            <color indexed="81"/>
            <rFont val="Tahoma"/>
            <family val="2"/>
          </rPr>
          <t>Ballons Sacrifices</t>
        </r>
      </text>
    </comment>
    <comment ref="F81" authorId="0">
      <text>
        <r>
          <rPr>
            <sz val="9"/>
            <color indexed="81"/>
            <rFont val="Tahoma"/>
            <family val="2"/>
          </rPr>
          <t>Présences au bâton</t>
        </r>
      </text>
    </comment>
    <comment ref="G81" authorId="0">
      <text>
        <r>
          <rPr>
            <sz val="9"/>
            <color indexed="81"/>
            <rFont val="Tahoma"/>
            <family val="2"/>
          </rPr>
          <t>Coups Sûrs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81" authorId="0">
      <text>
        <r>
          <rPr>
            <sz val="9"/>
            <color indexed="81"/>
            <rFont val="Tahoma"/>
            <family val="2"/>
          </rPr>
          <t>Doubles</t>
        </r>
      </text>
    </comment>
    <comment ref="I81" authorId="0">
      <text>
        <r>
          <rPr>
            <sz val="9"/>
            <color indexed="81"/>
            <rFont val="Tahoma"/>
            <family val="2"/>
          </rPr>
          <t>Triples</t>
        </r>
      </text>
    </comment>
    <comment ref="J81" authorId="0">
      <text>
        <r>
          <rPr>
            <sz val="9"/>
            <color indexed="81"/>
            <rFont val="Tahoma"/>
            <family val="2"/>
          </rPr>
          <t>Coups de Circuits</t>
        </r>
      </text>
    </comment>
    <comment ref="K81" authorId="0">
      <text>
        <r>
          <rPr>
            <sz val="9"/>
            <color indexed="81"/>
            <rFont val="Tahoma"/>
            <family val="2"/>
          </rPr>
          <t>Points Comptés</t>
        </r>
      </text>
    </comment>
    <comment ref="L81" authorId="0">
      <text>
        <r>
          <rPr>
            <sz val="9"/>
            <color indexed="81"/>
            <rFont val="Tahoma"/>
            <family val="2"/>
          </rPr>
          <t>Points produits</t>
        </r>
      </text>
    </comment>
    <comment ref="M81" authorId="0">
      <text>
        <r>
          <rPr>
            <sz val="9"/>
            <color indexed="81"/>
            <rFont val="Tahoma"/>
            <family val="2"/>
          </rPr>
          <t>moyenne au bâton
CS/AB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81" authorId="0">
      <text>
        <r>
          <rPr>
            <sz val="9"/>
            <color indexed="81"/>
            <rFont val="Tahoma"/>
            <family val="2"/>
          </rPr>
          <t>Fiche Technique
CS+PC+PP</t>
        </r>
      </text>
    </comment>
    <comment ref="O81" authorId="0">
      <text>
        <r>
          <rPr>
            <sz val="9"/>
            <color indexed="81"/>
            <rFont val="Tahoma"/>
            <family val="2"/>
          </rPr>
          <t>Cote d'Efficacité
FT/AB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P81" authorId="0">
      <text>
        <r>
          <rPr>
            <sz val="9"/>
            <color indexed="81"/>
            <rFont val="Tahoma"/>
            <family val="2"/>
          </rPr>
          <t>Puissance</t>
        </r>
      </text>
    </comment>
    <comment ref="B97" authorId="0">
      <text>
        <r>
          <rPr>
            <sz val="9"/>
            <color indexed="81"/>
            <rFont val="Tahoma"/>
            <family val="2"/>
          </rPr>
          <t xml:space="preserve">Parties Jouées
</t>
        </r>
      </text>
    </comment>
    <comment ref="C97" authorId="0">
      <text>
        <r>
          <rPr>
            <sz val="9"/>
            <color indexed="81"/>
            <rFont val="Tahoma"/>
            <family val="2"/>
          </rPr>
          <t>Présences Totales
AB+BB+BS</t>
        </r>
      </text>
    </comment>
    <comment ref="D97" authorId="0">
      <text>
        <r>
          <rPr>
            <sz val="9"/>
            <color indexed="81"/>
            <rFont val="Tahoma"/>
            <family val="2"/>
          </rPr>
          <t>Buts sur Balles</t>
        </r>
      </text>
    </comment>
    <comment ref="E97" authorId="0">
      <text>
        <r>
          <rPr>
            <sz val="9"/>
            <color indexed="81"/>
            <rFont val="Tahoma"/>
            <family val="2"/>
          </rPr>
          <t>Ballons Sacrifices</t>
        </r>
      </text>
    </comment>
    <comment ref="F97" authorId="0">
      <text>
        <r>
          <rPr>
            <sz val="9"/>
            <color indexed="81"/>
            <rFont val="Tahoma"/>
            <family val="2"/>
          </rPr>
          <t>Présences au bâton</t>
        </r>
      </text>
    </comment>
    <comment ref="G97" authorId="0">
      <text>
        <r>
          <rPr>
            <sz val="9"/>
            <color indexed="81"/>
            <rFont val="Tahoma"/>
            <family val="2"/>
          </rPr>
          <t>Coups Sûrs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97" authorId="0">
      <text>
        <r>
          <rPr>
            <sz val="9"/>
            <color indexed="81"/>
            <rFont val="Tahoma"/>
            <family val="2"/>
          </rPr>
          <t>Doubles</t>
        </r>
      </text>
    </comment>
    <comment ref="I97" authorId="0">
      <text>
        <r>
          <rPr>
            <sz val="9"/>
            <color indexed="81"/>
            <rFont val="Tahoma"/>
            <family val="2"/>
          </rPr>
          <t>Triples</t>
        </r>
      </text>
    </comment>
    <comment ref="J97" authorId="0">
      <text>
        <r>
          <rPr>
            <sz val="9"/>
            <color indexed="81"/>
            <rFont val="Tahoma"/>
            <family val="2"/>
          </rPr>
          <t>Coups de Circuits</t>
        </r>
      </text>
    </comment>
    <comment ref="K97" authorId="0">
      <text>
        <r>
          <rPr>
            <sz val="9"/>
            <color indexed="81"/>
            <rFont val="Tahoma"/>
            <family val="2"/>
          </rPr>
          <t>Points Comptés</t>
        </r>
      </text>
    </comment>
    <comment ref="L97" authorId="0">
      <text>
        <r>
          <rPr>
            <sz val="9"/>
            <color indexed="81"/>
            <rFont val="Tahoma"/>
            <family val="2"/>
          </rPr>
          <t>Points produits</t>
        </r>
      </text>
    </comment>
    <comment ref="M97" authorId="0">
      <text>
        <r>
          <rPr>
            <sz val="9"/>
            <color indexed="81"/>
            <rFont val="Tahoma"/>
            <family val="2"/>
          </rPr>
          <t>moyenne au bâton
CS/AB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97" authorId="0">
      <text>
        <r>
          <rPr>
            <sz val="9"/>
            <color indexed="81"/>
            <rFont val="Tahoma"/>
            <family val="2"/>
          </rPr>
          <t>Fiche Technique
CS+PC+PP</t>
        </r>
      </text>
    </comment>
    <comment ref="O97" authorId="0">
      <text>
        <r>
          <rPr>
            <sz val="9"/>
            <color indexed="81"/>
            <rFont val="Tahoma"/>
            <family val="2"/>
          </rPr>
          <t>Cote d'Efficacité
FT/AB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P97" authorId="0">
      <text>
        <r>
          <rPr>
            <sz val="9"/>
            <color indexed="81"/>
            <rFont val="Tahoma"/>
            <family val="2"/>
          </rPr>
          <t>Puissance</t>
        </r>
      </text>
    </comment>
    <comment ref="B113" authorId="0">
      <text>
        <r>
          <rPr>
            <sz val="9"/>
            <color indexed="81"/>
            <rFont val="Tahoma"/>
            <family val="2"/>
          </rPr>
          <t xml:space="preserve">Parties Jouées
</t>
        </r>
      </text>
    </comment>
    <comment ref="C113" authorId="0">
      <text>
        <r>
          <rPr>
            <sz val="9"/>
            <color indexed="81"/>
            <rFont val="Tahoma"/>
            <family val="2"/>
          </rPr>
          <t>Présences Totales
AB+BB+BS</t>
        </r>
      </text>
    </comment>
    <comment ref="D113" authorId="0">
      <text>
        <r>
          <rPr>
            <sz val="9"/>
            <color indexed="81"/>
            <rFont val="Tahoma"/>
            <family val="2"/>
          </rPr>
          <t>Buts sur Balles</t>
        </r>
      </text>
    </comment>
    <comment ref="E113" authorId="0">
      <text>
        <r>
          <rPr>
            <sz val="9"/>
            <color indexed="81"/>
            <rFont val="Tahoma"/>
            <family val="2"/>
          </rPr>
          <t>Ballons Sacrifices</t>
        </r>
      </text>
    </comment>
    <comment ref="F113" authorId="0">
      <text>
        <r>
          <rPr>
            <sz val="9"/>
            <color indexed="81"/>
            <rFont val="Tahoma"/>
            <family val="2"/>
          </rPr>
          <t>Présences au bâton</t>
        </r>
      </text>
    </comment>
    <comment ref="G113" authorId="0">
      <text>
        <r>
          <rPr>
            <sz val="9"/>
            <color indexed="81"/>
            <rFont val="Tahoma"/>
            <family val="2"/>
          </rPr>
          <t>Coups Sûrs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113" authorId="0">
      <text>
        <r>
          <rPr>
            <sz val="9"/>
            <color indexed="81"/>
            <rFont val="Tahoma"/>
            <family val="2"/>
          </rPr>
          <t>Doubles</t>
        </r>
      </text>
    </comment>
    <comment ref="I113" authorId="0">
      <text>
        <r>
          <rPr>
            <sz val="9"/>
            <color indexed="81"/>
            <rFont val="Tahoma"/>
            <family val="2"/>
          </rPr>
          <t>Triples</t>
        </r>
      </text>
    </comment>
    <comment ref="J113" authorId="0">
      <text>
        <r>
          <rPr>
            <sz val="9"/>
            <color indexed="81"/>
            <rFont val="Tahoma"/>
            <family val="2"/>
          </rPr>
          <t>Coups de Circuits</t>
        </r>
      </text>
    </comment>
    <comment ref="K113" authorId="0">
      <text>
        <r>
          <rPr>
            <sz val="9"/>
            <color indexed="81"/>
            <rFont val="Tahoma"/>
            <family val="2"/>
          </rPr>
          <t>Points Comptés</t>
        </r>
      </text>
    </comment>
    <comment ref="L113" authorId="0">
      <text>
        <r>
          <rPr>
            <sz val="9"/>
            <color indexed="81"/>
            <rFont val="Tahoma"/>
            <family val="2"/>
          </rPr>
          <t>Points produits</t>
        </r>
      </text>
    </comment>
    <comment ref="M113" authorId="0">
      <text>
        <r>
          <rPr>
            <sz val="9"/>
            <color indexed="81"/>
            <rFont val="Tahoma"/>
            <family val="2"/>
          </rPr>
          <t>moyenne au bâton
CS/AB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13" authorId="0">
      <text>
        <r>
          <rPr>
            <sz val="9"/>
            <color indexed="81"/>
            <rFont val="Tahoma"/>
            <family val="2"/>
          </rPr>
          <t>Fiche Technique
CS+PC+PP</t>
        </r>
      </text>
    </comment>
    <comment ref="O113" authorId="0">
      <text>
        <r>
          <rPr>
            <sz val="9"/>
            <color indexed="81"/>
            <rFont val="Tahoma"/>
            <family val="2"/>
          </rPr>
          <t>Cote d'Efficacité
FT/AB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P113" authorId="0">
      <text>
        <r>
          <rPr>
            <sz val="9"/>
            <color indexed="81"/>
            <rFont val="Tahoma"/>
            <family val="2"/>
          </rPr>
          <t>Puissance</t>
        </r>
      </text>
    </comment>
    <comment ref="B129" authorId="0">
      <text>
        <r>
          <rPr>
            <sz val="9"/>
            <color indexed="81"/>
            <rFont val="Tahoma"/>
            <family val="2"/>
          </rPr>
          <t xml:space="preserve">Parties Jouées
</t>
        </r>
      </text>
    </comment>
    <comment ref="C129" authorId="0">
      <text>
        <r>
          <rPr>
            <sz val="9"/>
            <color indexed="81"/>
            <rFont val="Tahoma"/>
            <family val="2"/>
          </rPr>
          <t>Présences Totales
AB+BB+BS</t>
        </r>
      </text>
    </comment>
    <comment ref="D129" authorId="0">
      <text>
        <r>
          <rPr>
            <sz val="9"/>
            <color indexed="81"/>
            <rFont val="Tahoma"/>
            <family val="2"/>
          </rPr>
          <t>Buts sur Balles</t>
        </r>
      </text>
    </comment>
    <comment ref="E129" authorId="0">
      <text>
        <r>
          <rPr>
            <sz val="9"/>
            <color indexed="81"/>
            <rFont val="Tahoma"/>
            <family val="2"/>
          </rPr>
          <t>Ballons Sacrifices</t>
        </r>
      </text>
    </comment>
    <comment ref="F129" authorId="0">
      <text>
        <r>
          <rPr>
            <sz val="9"/>
            <color indexed="81"/>
            <rFont val="Tahoma"/>
            <family val="2"/>
          </rPr>
          <t>Présences au bâton</t>
        </r>
      </text>
    </comment>
    <comment ref="G129" authorId="0">
      <text>
        <r>
          <rPr>
            <sz val="9"/>
            <color indexed="81"/>
            <rFont val="Tahoma"/>
            <family val="2"/>
          </rPr>
          <t>Coups Sûrs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129" authorId="0">
      <text>
        <r>
          <rPr>
            <sz val="9"/>
            <color indexed="81"/>
            <rFont val="Tahoma"/>
            <family val="2"/>
          </rPr>
          <t>Doubles</t>
        </r>
      </text>
    </comment>
    <comment ref="I129" authorId="0">
      <text>
        <r>
          <rPr>
            <sz val="9"/>
            <color indexed="81"/>
            <rFont val="Tahoma"/>
            <family val="2"/>
          </rPr>
          <t>Triples</t>
        </r>
      </text>
    </comment>
    <comment ref="J129" authorId="0">
      <text>
        <r>
          <rPr>
            <sz val="9"/>
            <color indexed="81"/>
            <rFont val="Tahoma"/>
            <family val="2"/>
          </rPr>
          <t>Coups de Circuits</t>
        </r>
      </text>
    </comment>
    <comment ref="K129" authorId="0">
      <text>
        <r>
          <rPr>
            <sz val="9"/>
            <color indexed="81"/>
            <rFont val="Tahoma"/>
            <family val="2"/>
          </rPr>
          <t>Points Comptés</t>
        </r>
      </text>
    </comment>
    <comment ref="L129" authorId="0">
      <text>
        <r>
          <rPr>
            <sz val="9"/>
            <color indexed="81"/>
            <rFont val="Tahoma"/>
            <family val="2"/>
          </rPr>
          <t>Points produits</t>
        </r>
      </text>
    </comment>
    <comment ref="M129" authorId="0">
      <text>
        <r>
          <rPr>
            <sz val="9"/>
            <color indexed="81"/>
            <rFont val="Tahoma"/>
            <family val="2"/>
          </rPr>
          <t>moyenne au bâton
CS/AB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29" authorId="0">
      <text>
        <r>
          <rPr>
            <sz val="9"/>
            <color indexed="81"/>
            <rFont val="Tahoma"/>
            <family val="2"/>
          </rPr>
          <t>Fiche Technique
CS+PC+PP</t>
        </r>
      </text>
    </comment>
    <comment ref="O129" authorId="0">
      <text>
        <r>
          <rPr>
            <sz val="9"/>
            <color indexed="81"/>
            <rFont val="Tahoma"/>
            <family val="2"/>
          </rPr>
          <t>Cote d'Efficacité
FT/AB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P129" authorId="0">
      <text>
        <r>
          <rPr>
            <sz val="9"/>
            <color indexed="81"/>
            <rFont val="Tahoma"/>
            <family val="2"/>
          </rPr>
          <t>Puissance</t>
        </r>
      </text>
    </comment>
    <comment ref="B144" authorId="0">
      <text>
        <r>
          <rPr>
            <sz val="9"/>
            <color indexed="81"/>
            <rFont val="Tahoma"/>
            <family val="2"/>
          </rPr>
          <t xml:space="preserve">Parties Jouées
</t>
        </r>
      </text>
    </comment>
    <comment ref="C144" authorId="0">
      <text>
        <r>
          <rPr>
            <sz val="9"/>
            <color indexed="81"/>
            <rFont val="Tahoma"/>
            <family val="2"/>
          </rPr>
          <t>Présences Totales
AB+BB+BS</t>
        </r>
      </text>
    </comment>
    <comment ref="D144" authorId="0">
      <text>
        <r>
          <rPr>
            <sz val="9"/>
            <color indexed="81"/>
            <rFont val="Tahoma"/>
            <family val="2"/>
          </rPr>
          <t>Buts sur Balles</t>
        </r>
      </text>
    </comment>
    <comment ref="E144" authorId="0">
      <text>
        <r>
          <rPr>
            <sz val="9"/>
            <color indexed="81"/>
            <rFont val="Tahoma"/>
            <family val="2"/>
          </rPr>
          <t>Ballons Sacrifices</t>
        </r>
      </text>
    </comment>
    <comment ref="F144" authorId="0">
      <text>
        <r>
          <rPr>
            <sz val="9"/>
            <color indexed="81"/>
            <rFont val="Tahoma"/>
            <family val="2"/>
          </rPr>
          <t>Présences au bâton</t>
        </r>
      </text>
    </comment>
    <comment ref="G144" authorId="0">
      <text>
        <r>
          <rPr>
            <sz val="9"/>
            <color indexed="81"/>
            <rFont val="Tahoma"/>
            <family val="2"/>
          </rPr>
          <t>Coups Sûrs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144" authorId="0">
      <text>
        <r>
          <rPr>
            <sz val="9"/>
            <color indexed="81"/>
            <rFont val="Tahoma"/>
            <family val="2"/>
          </rPr>
          <t>Doubles</t>
        </r>
      </text>
    </comment>
    <comment ref="I144" authorId="0">
      <text>
        <r>
          <rPr>
            <sz val="9"/>
            <color indexed="81"/>
            <rFont val="Tahoma"/>
            <family val="2"/>
          </rPr>
          <t>Triples</t>
        </r>
      </text>
    </comment>
    <comment ref="J144" authorId="0">
      <text>
        <r>
          <rPr>
            <sz val="9"/>
            <color indexed="81"/>
            <rFont val="Tahoma"/>
            <family val="2"/>
          </rPr>
          <t>Coups de Circuits</t>
        </r>
      </text>
    </comment>
    <comment ref="K144" authorId="0">
      <text>
        <r>
          <rPr>
            <sz val="9"/>
            <color indexed="81"/>
            <rFont val="Tahoma"/>
            <family val="2"/>
          </rPr>
          <t>Points Comptés</t>
        </r>
      </text>
    </comment>
    <comment ref="L144" authorId="0">
      <text>
        <r>
          <rPr>
            <sz val="9"/>
            <color indexed="81"/>
            <rFont val="Tahoma"/>
            <family val="2"/>
          </rPr>
          <t>Points produits</t>
        </r>
      </text>
    </comment>
    <comment ref="M144" authorId="0">
      <text>
        <r>
          <rPr>
            <sz val="9"/>
            <color indexed="81"/>
            <rFont val="Tahoma"/>
            <family val="2"/>
          </rPr>
          <t>moyenne au bâton
CS/AB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44" authorId="0">
      <text>
        <r>
          <rPr>
            <sz val="9"/>
            <color indexed="81"/>
            <rFont val="Tahoma"/>
            <family val="2"/>
          </rPr>
          <t>Fiche Technique
CS+PC+PP</t>
        </r>
      </text>
    </comment>
    <comment ref="O144" authorId="0">
      <text>
        <r>
          <rPr>
            <sz val="9"/>
            <color indexed="81"/>
            <rFont val="Tahoma"/>
            <family val="2"/>
          </rPr>
          <t>Cote d'Efficacité
FT/AB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P144" authorId="0">
      <text>
        <r>
          <rPr>
            <sz val="9"/>
            <color indexed="81"/>
            <rFont val="Tahoma"/>
            <family val="2"/>
          </rPr>
          <t>Puissance</t>
        </r>
      </text>
    </comment>
    <comment ref="B159" authorId="0">
      <text>
        <r>
          <rPr>
            <sz val="9"/>
            <color indexed="81"/>
            <rFont val="Tahoma"/>
            <family val="2"/>
          </rPr>
          <t xml:space="preserve">Parties Jouées
</t>
        </r>
      </text>
    </comment>
    <comment ref="C159" authorId="0">
      <text>
        <r>
          <rPr>
            <sz val="9"/>
            <color indexed="81"/>
            <rFont val="Tahoma"/>
            <family val="2"/>
          </rPr>
          <t>Présences Totales
AB+BB+BS</t>
        </r>
      </text>
    </comment>
    <comment ref="D159" authorId="0">
      <text>
        <r>
          <rPr>
            <sz val="9"/>
            <color indexed="81"/>
            <rFont val="Tahoma"/>
            <family val="2"/>
          </rPr>
          <t>Buts sur Balles</t>
        </r>
      </text>
    </comment>
    <comment ref="E159" authorId="0">
      <text>
        <r>
          <rPr>
            <sz val="9"/>
            <color indexed="81"/>
            <rFont val="Tahoma"/>
            <family val="2"/>
          </rPr>
          <t>Ballons Sacrifices</t>
        </r>
      </text>
    </comment>
    <comment ref="F159" authorId="0">
      <text>
        <r>
          <rPr>
            <sz val="9"/>
            <color indexed="81"/>
            <rFont val="Tahoma"/>
            <family val="2"/>
          </rPr>
          <t>Présences au bâton</t>
        </r>
      </text>
    </comment>
    <comment ref="G159" authorId="0">
      <text>
        <r>
          <rPr>
            <sz val="9"/>
            <color indexed="81"/>
            <rFont val="Tahoma"/>
            <family val="2"/>
          </rPr>
          <t>Coups Sûrs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159" authorId="0">
      <text>
        <r>
          <rPr>
            <sz val="9"/>
            <color indexed="81"/>
            <rFont val="Tahoma"/>
            <family val="2"/>
          </rPr>
          <t>Doubles</t>
        </r>
      </text>
    </comment>
    <comment ref="I159" authorId="0">
      <text>
        <r>
          <rPr>
            <sz val="9"/>
            <color indexed="81"/>
            <rFont val="Tahoma"/>
            <family val="2"/>
          </rPr>
          <t>Triples</t>
        </r>
      </text>
    </comment>
    <comment ref="J159" authorId="0">
      <text>
        <r>
          <rPr>
            <sz val="9"/>
            <color indexed="81"/>
            <rFont val="Tahoma"/>
            <family val="2"/>
          </rPr>
          <t>Coups de Circuits</t>
        </r>
      </text>
    </comment>
    <comment ref="K159" authorId="0">
      <text>
        <r>
          <rPr>
            <sz val="9"/>
            <color indexed="81"/>
            <rFont val="Tahoma"/>
            <family val="2"/>
          </rPr>
          <t>Points Comptés</t>
        </r>
      </text>
    </comment>
    <comment ref="L159" authorId="0">
      <text>
        <r>
          <rPr>
            <sz val="9"/>
            <color indexed="81"/>
            <rFont val="Tahoma"/>
            <family val="2"/>
          </rPr>
          <t>Points produits</t>
        </r>
      </text>
    </comment>
    <comment ref="M159" authorId="0">
      <text>
        <r>
          <rPr>
            <sz val="9"/>
            <color indexed="81"/>
            <rFont val="Tahoma"/>
            <family val="2"/>
          </rPr>
          <t>moyenne au bâton
CS/AB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59" authorId="0">
      <text>
        <r>
          <rPr>
            <sz val="9"/>
            <color indexed="81"/>
            <rFont val="Tahoma"/>
            <family val="2"/>
          </rPr>
          <t>Fiche Technique
CS+PC+PP</t>
        </r>
      </text>
    </comment>
    <comment ref="O159" authorId="0">
      <text>
        <r>
          <rPr>
            <sz val="9"/>
            <color indexed="81"/>
            <rFont val="Tahoma"/>
            <family val="2"/>
          </rPr>
          <t>Cote d'Efficacité
FT/AB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P159" authorId="0">
      <text>
        <r>
          <rPr>
            <sz val="9"/>
            <color indexed="81"/>
            <rFont val="Tahoma"/>
            <family val="2"/>
          </rPr>
          <t>Puissance</t>
        </r>
      </text>
    </comment>
    <comment ref="B175" authorId="0">
      <text>
        <r>
          <rPr>
            <sz val="9"/>
            <color indexed="81"/>
            <rFont val="Tahoma"/>
            <family val="2"/>
          </rPr>
          <t xml:space="preserve">Parties Jouées
</t>
        </r>
      </text>
    </comment>
    <comment ref="C175" authorId="0">
      <text>
        <r>
          <rPr>
            <sz val="9"/>
            <color indexed="81"/>
            <rFont val="Tahoma"/>
            <family val="2"/>
          </rPr>
          <t>Présences Totales
AB+BB+BS</t>
        </r>
      </text>
    </comment>
    <comment ref="D175" authorId="0">
      <text>
        <r>
          <rPr>
            <sz val="9"/>
            <color indexed="81"/>
            <rFont val="Tahoma"/>
            <family val="2"/>
          </rPr>
          <t>Buts sur Balles</t>
        </r>
      </text>
    </comment>
    <comment ref="E175" authorId="0">
      <text>
        <r>
          <rPr>
            <sz val="9"/>
            <color indexed="81"/>
            <rFont val="Tahoma"/>
            <family val="2"/>
          </rPr>
          <t>Ballons Sacrifices</t>
        </r>
      </text>
    </comment>
    <comment ref="F175" authorId="0">
      <text>
        <r>
          <rPr>
            <sz val="9"/>
            <color indexed="81"/>
            <rFont val="Tahoma"/>
            <family val="2"/>
          </rPr>
          <t>Présences au bâton</t>
        </r>
      </text>
    </comment>
    <comment ref="G175" authorId="0">
      <text>
        <r>
          <rPr>
            <sz val="9"/>
            <color indexed="81"/>
            <rFont val="Tahoma"/>
            <family val="2"/>
          </rPr>
          <t>Coups Sûrs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175" authorId="0">
      <text>
        <r>
          <rPr>
            <sz val="9"/>
            <color indexed="81"/>
            <rFont val="Tahoma"/>
            <family val="2"/>
          </rPr>
          <t>Doubles</t>
        </r>
      </text>
    </comment>
    <comment ref="I175" authorId="0">
      <text>
        <r>
          <rPr>
            <sz val="9"/>
            <color indexed="81"/>
            <rFont val="Tahoma"/>
            <family val="2"/>
          </rPr>
          <t>Triples</t>
        </r>
      </text>
    </comment>
    <comment ref="J175" authorId="0">
      <text>
        <r>
          <rPr>
            <sz val="9"/>
            <color indexed="81"/>
            <rFont val="Tahoma"/>
            <family val="2"/>
          </rPr>
          <t>Coups de Circuits</t>
        </r>
      </text>
    </comment>
    <comment ref="K175" authorId="0">
      <text>
        <r>
          <rPr>
            <sz val="9"/>
            <color indexed="81"/>
            <rFont val="Tahoma"/>
            <family val="2"/>
          </rPr>
          <t>Points Comptés</t>
        </r>
      </text>
    </comment>
    <comment ref="L175" authorId="0">
      <text>
        <r>
          <rPr>
            <sz val="9"/>
            <color indexed="81"/>
            <rFont val="Tahoma"/>
            <family val="2"/>
          </rPr>
          <t>Points produits</t>
        </r>
      </text>
    </comment>
    <comment ref="M175" authorId="0">
      <text>
        <r>
          <rPr>
            <sz val="9"/>
            <color indexed="81"/>
            <rFont val="Tahoma"/>
            <family val="2"/>
          </rPr>
          <t>moyenne au bâton
CS/AB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75" authorId="0">
      <text>
        <r>
          <rPr>
            <sz val="9"/>
            <color indexed="81"/>
            <rFont val="Tahoma"/>
            <family val="2"/>
          </rPr>
          <t>Fiche Technique
CS+PC+PP</t>
        </r>
      </text>
    </comment>
    <comment ref="O175" authorId="0">
      <text>
        <r>
          <rPr>
            <sz val="9"/>
            <color indexed="81"/>
            <rFont val="Tahoma"/>
            <family val="2"/>
          </rPr>
          <t>Cote d'Efficacité
FT/AB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P175" authorId="0">
      <text>
        <r>
          <rPr>
            <sz val="9"/>
            <color indexed="81"/>
            <rFont val="Tahoma"/>
            <family val="2"/>
          </rPr>
          <t>Puissance</t>
        </r>
      </text>
    </comment>
    <comment ref="B194" authorId="0">
      <text>
        <r>
          <rPr>
            <sz val="9"/>
            <color indexed="81"/>
            <rFont val="Tahoma"/>
            <family val="2"/>
          </rPr>
          <t xml:space="preserve">Parties Jouées
</t>
        </r>
      </text>
    </comment>
    <comment ref="C194" authorId="0">
      <text>
        <r>
          <rPr>
            <sz val="9"/>
            <color indexed="81"/>
            <rFont val="Tahoma"/>
            <family val="2"/>
          </rPr>
          <t>Présences Totales
AB+BB+BS</t>
        </r>
      </text>
    </comment>
    <comment ref="D194" authorId="0">
      <text>
        <r>
          <rPr>
            <sz val="9"/>
            <color indexed="81"/>
            <rFont val="Tahoma"/>
            <family val="2"/>
          </rPr>
          <t>Buts sur Balles</t>
        </r>
      </text>
    </comment>
    <comment ref="E194" authorId="0">
      <text>
        <r>
          <rPr>
            <sz val="9"/>
            <color indexed="81"/>
            <rFont val="Tahoma"/>
            <family val="2"/>
          </rPr>
          <t>Ballons Sacrifices</t>
        </r>
      </text>
    </comment>
    <comment ref="F194" authorId="0">
      <text>
        <r>
          <rPr>
            <sz val="9"/>
            <color indexed="81"/>
            <rFont val="Tahoma"/>
            <family val="2"/>
          </rPr>
          <t>Présences au bâton</t>
        </r>
      </text>
    </comment>
    <comment ref="G194" authorId="0">
      <text>
        <r>
          <rPr>
            <sz val="9"/>
            <color indexed="81"/>
            <rFont val="Tahoma"/>
            <family val="2"/>
          </rPr>
          <t>Coups Sûrs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194" authorId="0">
      <text>
        <r>
          <rPr>
            <sz val="9"/>
            <color indexed="81"/>
            <rFont val="Tahoma"/>
            <family val="2"/>
          </rPr>
          <t>Doubles</t>
        </r>
      </text>
    </comment>
    <comment ref="I194" authorId="0">
      <text>
        <r>
          <rPr>
            <sz val="9"/>
            <color indexed="81"/>
            <rFont val="Tahoma"/>
            <family val="2"/>
          </rPr>
          <t>Triples</t>
        </r>
      </text>
    </comment>
    <comment ref="J194" authorId="0">
      <text>
        <r>
          <rPr>
            <sz val="9"/>
            <color indexed="81"/>
            <rFont val="Tahoma"/>
            <family val="2"/>
          </rPr>
          <t>Coups de Circuits</t>
        </r>
      </text>
    </comment>
    <comment ref="K194" authorId="0">
      <text>
        <r>
          <rPr>
            <sz val="9"/>
            <color indexed="81"/>
            <rFont val="Tahoma"/>
            <family val="2"/>
          </rPr>
          <t>Points Comptés</t>
        </r>
      </text>
    </comment>
    <comment ref="L194" authorId="0">
      <text>
        <r>
          <rPr>
            <sz val="9"/>
            <color indexed="81"/>
            <rFont val="Tahoma"/>
            <family val="2"/>
          </rPr>
          <t>Points produits</t>
        </r>
      </text>
    </comment>
    <comment ref="M194" authorId="0">
      <text>
        <r>
          <rPr>
            <sz val="9"/>
            <color indexed="81"/>
            <rFont val="Tahoma"/>
            <family val="2"/>
          </rPr>
          <t>moyenne au bâton
CS/AB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94" authorId="0">
      <text>
        <r>
          <rPr>
            <sz val="9"/>
            <color indexed="81"/>
            <rFont val="Tahoma"/>
            <family val="2"/>
          </rPr>
          <t>Fiche Technique
CS+PC+PP</t>
        </r>
      </text>
    </comment>
    <comment ref="O194" authorId="0">
      <text>
        <r>
          <rPr>
            <sz val="9"/>
            <color indexed="81"/>
            <rFont val="Tahoma"/>
            <family val="2"/>
          </rPr>
          <t>Cote d'Efficacité
FT/AB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P194" authorId="0">
      <text>
        <r>
          <rPr>
            <sz val="9"/>
            <color indexed="81"/>
            <rFont val="Tahoma"/>
            <family val="2"/>
          </rPr>
          <t>Puissance</t>
        </r>
      </text>
    </comment>
  </commentList>
</comments>
</file>

<file path=xl/sharedStrings.xml><?xml version="1.0" encoding="utf-8"?>
<sst xmlns="http://schemas.openxmlformats.org/spreadsheetml/2006/main" count="611" uniqueCount="222">
  <si>
    <t>AB</t>
  </si>
  <si>
    <t>CS</t>
  </si>
  <si>
    <t>2B</t>
  </si>
  <si>
    <t>3B</t>
  </si>
  <si>
    <t>CC</t>
  </si>
  <si>
    <t>PC</t>
  </si>
  <si>
    <t>PP</t>
  </si>
  <si>
    <t>MOY</t>
  </si>
  <si>
    <t>Total</t>
  </si>
  <si>
    <t>FT</t>
  </si>
  <si>
    <t>Coups de circuit (CC)</t>
  </si>
  <si>
    <t>Doubles (2B)</t>
  </si>
  <si>
    <t>Triples (3B)</t>
  </si>
  <si>
    <t>%</t>
  </si>
  <si>
    <t>Points Comptés (PC)</t>
  </si>
  <si>
    <t>Points Produits (PP)</t>
  </si>
  <si>
    <t>Fiche des Équipes</t>
  </si>
  <si>
    <t>Équipe</t>
  </si>
  <si>
    <t>V</t>
  </si>
  <si>
    <t>D</t>
  </si>
  <si>
    <t>Moy.</t>
  </si>
  <si>
    <t>Verres</t>
  </si>
  <si>
    <t>Résultats des parties</t>
  </si>
  <si>
    <t>Cote d`efficacité (FT/AB)</t>
  </si>
  <si>
    <t>N</t>
  </si>
  <si>
    <t>Cote</t>
  </si>
  <si>
    <t>Bobby</t>
  </si>
  <si>
    <t>Philippe</t>
  </si>
  <si>
    <t xml:space="preserve">Nom </t>
  </si>
  <si>
    <t>BB</t>
  </si>
  <si>
    <t>Nom</t>
  </si>
  <si>
    <t>PJ</t>
  </si>
  <si>
    <t>18h15</t>
  </si>
  <si>
    <t>19h45</t>
  </si>
  <si>
    <t>21h15</t>
  </si>
  <si>
    <t>Cote d'efficacité (FT/AB)</t>
  </si>
  <si>
    <t>Ligue des Platozoïdes</t>
  </si>
  <si>
    <t>BS</t>
  </si>
  <si>
    <t>Lesly</t>
  </si>
  <si>
    <t>Fiche Technic(CS+PC+PP)</t>
  </si>
  <si>
    <t>Annie G.</t>
  </si>
  <si>
    <t>Rebels</t>
  </si>
  <si>
    <t>PT</t>
  </si>
  <si>
    <t>Puiss</t>
  </si>
  <si>
    <t>Puissance</t>
  </si>
  <si>
    <t>Puiss.</t>
  </si>
  <si>
    <t>Puis</t>
  </si>
  <si>
    <t>Benibo</t>
  </si>
  <si>
    <t>Bulls</t>
  </si>
  <si>
    <t>Patrick</t>
  </si>
  <si>
    <t>Steve</t>
  </si>
  <si>
    <t>Diff.</t>
  </si>
  <si>
    <t>demi 2</t>
  </si>
  <si>
    <t>finale</t>
  </si>
  <si>
    <t>demi 1</t>
  </si>
  <si>
    <t>Finale</t>
  </si>
  <si>
    <t>Fred</t>
  </si>
  <si>
    <t>NULLE</t>
  </si>
  <si>
    <t>PARTIE REMISE</t>
  </si>
  <si>
    <t>Christian</t>
  </si>
  <si>
    <t>Mario J.</t>
  </si>
  <si>
    <t>VICTOIRE PAR DÉFAUT ( score de 7-0 automatique )</t>
  </si>
  <si>
    <t>Alain L.</t>
  </si>
  <si>
    <t>Thierry</t>
  </si>
  <si>
    <t>Etienne</t>
  </si>
  <si>
    <t>Vincent</t>
  </si>
  <si>
    <t>Simon</t>
  </si>
  <si>
    <t>Francois</t>
  </si>
  <si>
    <t>Richard</t>
  </si>
  <si>
    <t>Noms</t>
  </si>
  <si>
    <t>Team</t>
  </si>
  <si>
    <t>Boreale</t>
  </si>
  <si>
    <t xml:space="preserve">Steve </t>
  </si>
  <si>
    <t>Amélie</t>
  </si>
  <si>
    <t>Dominic</t>
  </si>
  <si>
    <t>XXX</t>
  </si>
  <si>
    <t>Partie gagnée par défaut. 7-0 dans les différentiels d'équipe</t>
  </si>
  <si>
    <t>( colonne M )</t>
  </si>
  <si>
    <t>Mélanie</t>
  </si>
  <si>
    <t>Alex</t>
  </si>
  <si>
    <t>Annie B.</t>
  </si>
  <si>
    <t>Marie-Hélène</t>
  </si>
  <si>
    <t>Coco</t>
  </si>
  <si>
    <t>Michel</t>
  </si>
  <si>
    <t>Guylaine</t>
  </si>
  <si>
    <t>( Heures Approximatives )</t>
  </si>
  <si>
    <t>Wild Cards 1</t>
  </si>
  <si>
    <t>Wild Cards 2</t>
  </si>
  <si>
    <t>Louis</t>
  </si>
  <si>
    <t>La Fonderie</t>
  </si>
  <si>
    <t>Jocelyn</t>
  </si>
  <si>
    <t>Jean</t>
  </si>
  <si>
    <t>Michel P.</t>
  </si>
  <si>
    <t>Yan</t>
  </si>
  <si>
    <t>Marc H.</t>
  </si>
  <si>
    <t>Patriotes</t>
  </si>
  <si>
    <t>F.E.</t>
  </si>
  <si>
    <t>4 MANCHES</t>
  </si>
  <si>
    <t>Ti-Pard</t>
  </si>
  <si>
    <t>Patricio</t>
  </si>
  <si>
    <t>Sebastien</t>
  </si>
  <si>
    <t>Nora</t>
  </si>
  <si>
    <t>Joel</t>
  </si>
  <si>
    <t>Steven</t>
  </si>
  <si>
    <t>R 9</t>
  </si>
  <si>
    <t>10h00</t>
  </si>
  <si>
    <t>11h00</t>
  </si>
  <si>
    <t>15h00</t>
  </si>
  <si>
    <t>Bo 10</t>
  </si>
  <si>
    <t>M.A.Dolbec</t>
  </si>
  <si>
    <t>Christine</t>
  </si>
  <si>
    <t>Sylvain</t>
  </si>
  <si>
    <t>V 5</t>
  </si>
  <si>
    <t>Isabelle</t>
  </si>
  <si>
    <t>Bu 7</t>
  </si>
  <si>
    <t>R 13</t>
  </si>
  <si>
    <t>F 13</t>
  </si>
  <si>
    <t>P 7</t>
  </si>
  <si>
    <t>Marie-Eve</t>
  </si>
  <si>
    <t>Eric F.</t>
  </si>
  <si>
    <t>Alain D.</t>
  </si>
  <si>
    <t>V 14</t>
  </si>
  <si>
    <t>P 10</t>
  </si>
  <si>
    <t>Bo 9</t>
  </si>
  <si>
    <t>Bu 5</t>
  </si>
  <si>
    <t>F 10</t>
  </si>
  <si>
    <t>Julien</t>
  </si>
  <si>
    <t>R 20</t>
  </si>
  <si>
    <t>V 6</t>
  </si>
  <si>
    <t>F 24</t>
  </si>
  <si>
    <t>F 7</t>
  </si>
  <si>
    <t>P 9</t>
  </si>
  <si>
    <t>Bu 10</t>
  </si>
  <si>
    <t>F 5</t>
  </si>
  <si>
    <t>P 5</t>
  </si>
  <si>
    <t>R 16</t>
  </si>
  <si>
    <t>Bu 6</t>
  </si>
  <si>
    <t>Robert</t>
  </si>
  <si>
    <t>V 4</t>
  </si>
  <si>
    <t>R 12</t>
  </si>
  <si>
    <t>Maxime</t>
  </si>
  <si>
    <t>Meneurs de saison 2016</t>
  </si>
  <si>
    <t>Meneuses de saison 2016</t>
  </si>
  <si>
    <t>Bo 14</t>
  </si>
  <si>
    <t>V 10</t>
  </si>
  <si>
    <t>P 6</t>
  </si>
  <si>
    <t>F 11</t>
  </si>
  <si>
    <t>Myriam</t>
  </si>
  <si>
    <t>P 13</t>
  </si>
  <si>
    <t>Bu 9</t>
  </si>
  <si>
    <t>Bo 12</t>
  </si>
  <si>
    <t>Bu 14</t>
  </si>
  <si>
    <t>V 11</t>
  </si>
  <si>
    <t>R 15</t>
  </si>
  <si>
    <t>V 3</t>
  </si>
  <si>
    <t>Bu 12</t>
  </si>
  <si>
    <t>R 7</t>
  </si>
  <si>
    <t>V 9</t>
  </si>
  <si>
    <t>Bu 4</t>
  </si>
  <si>
    <t>F 16</t>
  </si>
  <si>
    <t>R 0</t>
  </si>
  <si>
    <t>Bu 15</t>
  </si>
  <si>
    <t>R 11</t>
  </si>
  <si>
    <t>P 11</t>
  </si>
  <si>
    <r>
      <t xml:space="preserve">Moyenne (28 </t>
    </r>
    <r>
      <rPr>
        <b/>
        <sz val="12"/>
        <rFont val="Garamond"/>
        <family val="1"/>
      </rPr>
      <t>PT</t>
    </r>
    <r>
      <rPr>
        <sz val="12"/>
        <rFont val="Garamond"/>
        <family val="1"/>
      </rPr>
      <t xml:space="preserve"> minimum)</t>
    </r>
  </si>
  <si>
    <t>Moyenne (28 PT minimum)</t>
  </si>
  <si>
    <t>Dominick</t>
  </si>
  <si>
    <t>Eric</t>
  </si>
  <si>
    <t>Guillaume</t>
  </si>
  <si>
    <t>Mathieu</t>
  </si>
  <si>
    <t>Mylène</t>
  </si>
  <si>
    <t>Julie C.</t>
  </si>
  <si>
    <t>Julie L.</t>
  </si>
  <si>
    <t>V 15</t>
  </si>
  <si>
    <t>Bo 8</t>
  </si>
  <si>
    <t>Bu 8</t>
  </si>
  <si>
    <t>V 23</t>
  </si>
  <si>
    <t>F 6</t>
  </si>
  <si>
    <t>Bo 0</t>
  </si>
  <si>
    <t>F 8</t>
  </si>
  <si>
    <t>P 3</t>
  </si>
  <si>
    <t>P 14</t>
  </si>
  <si>
    <t>F 20</t>
  </si>
  <si>
    <t>Bu 1</t>
  </si>
  <si>
    <t>R 10</t>
  </si>
  <si>
    <t>F 9</t>
  </si>
  <si>
    <t>R 26</t>
  </si>
  <si>
    <t>Bu 11</t>
  </si>
  <si>
    <t>R 3</t>
  </si>
  <si>
    <t>P 4</t>
  </si>
  <si>
    <t>Bo 5</t>
  </si>
  <si>
    <t>Bo 16</t>
  </si>
  <si>
    <t>V 18</t>
  </si>
  <si>
    <t>P 22</t>
  </si>
  <si>
    <t>Bu 16</t>
  </si>
  <si>
    <t>F 17</t>
  </si>
  <si>
    <t>28 Aout 2017:</t>
  </si>
  <si>
    <t>Verres Stérilisés Vs Bulls</t>
  </si>
  <si>
    <t>Bulls vs Verres Stérilisés</t>
  </si>
  <si>
    <t>Boréale vs Patriotes</t>
  </si>
  <si>
    <t>Patriotes vs Boréale</t>
  </si>
  <si>
    <t>Shany</t>
  </si>
  <si>
    <t>Suzie</t>
  </si>
  <si>
    <t>Samuel</t>
  </si>
  <si>
    <t>Gabriel</t>
  </si>
  <si>
    <t>Verres Stérilisés Vs Fonderie</t>
  </si>
  <si>
    <t>Rebels Vs Boréale</t>
  </si>
  <si>
    <t>Boréale vs Rebels</t>
  </si>
  <si>
    <t>La Fonderie Vs Verres Stérilisés</t>
  </si>
  <si>
    <t>Verres Stérilisés Vs Rebels</t>
  </si>
  <si>
    <t>Retrait Auto</t>
  </si>
  <si>
    <t>Luigi</t>
  </si>
  <si>
    <t>Bo 2</t>
  </si>
  <si>
    <t>Bo 6</t>
  </si>
  <si>
    <t>V 0</t>
  </si>
  <si>
    <t>R 5</t>
  </si>
  <si>
    <t>F 4</t>
  </si>
  <si>
    <t>V 7</t>
  </si>
  <si>
    <t>Rebels Vs Verres Stérilisés</t>
  </si>
  <si>
    <t>Verres Stérilisés séries 2017</t>
  </si>
  <si>
    <t>Rebels séries 2017</t>
  </si>
  <si>
    <t>Boréale séries 2017</t>
  </si>
</sst>
</file>

<file path=xl/styles.xml><?xml version="1.0" encoding="utf-8"?>
<styleSheet xmlns="http://schemas.openxmlformats.org/spreadsheetml/2006/main">
  <numFmts count="1">
    <numFmt numFmtId="164" formatCode="0.000"/>
  </numFmts>
  <fonts count="2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24"/>
      <name val="Garamond"/>
      <family val="1"/>
    </font>
    <font>
      <b/>
      <u/>
      <sz val="20"/>
      <name val="Garamond"/>
      <family val="1"/>
    </font>
    <font>
      <b/>
      <sz val="10"/>
      <name val="Arial"/>
      <family val="2"/>
    </font>
    <font>
      <sz val="12"/>
      <name val="Garamond"/>
      <family val="1"/>
    </font>
    <font>
      <b/>
      <sz val="12"/>
      <name val="Garamond"/>
      <family val="1"/>
    </font>
    <font>
      <u/>
      <sz val="20"/>
      <name val="Garamond"/>
      <family val="1"/>
    </font>
    <font>
      <sz val="16"/>
      <name val="Garamond"/>
      <family val="1"/>
    </font>
    <font>
      <b/>
      <sz val="16"/>
      <name val="Garamond"/>
      <family val="1"/>
    </font>
    <font>
      <sz val="12"/>
      <color indexed="10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color indexed="10"/>
      <name val="Garamond"/>
      <family val="1"/>
    </font>
    <font>
      <b/>
      <sz val="10"/>
      <color theme="0"/>
      <name val="Arial"/>
      <family val="2"/>
    </font>
    <font>
      <sz val="12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4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/>
    <xf numFmtId="0" fontId="3" fillId="3" borderId="0" xfId="0" applyFont="1" applyFill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2" borderId="0" xfId="0" applyFont="1" applyFill="1"/>
    <xf numFmtId="0" fontId="0" fillId="0" borderId="0" xfId="0" applyAlignment="1"/>
    <xf numFmtId="0" fontId="8" fillId="3" borderId="0" xfId="0" applyFont="1" applyFill="1" applyAlignment="1">
      <alignment horizontal="center"/>
    </xf>
    <xf numFmtId="0" fontId="0" fillId="3" borderId="0" xfId="0" applyFill="1"/>
    <xf numFmtId="0" fontId="6" fillId="3" borderId="0" xfId="0" applyFont="1" applyFill="1"/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6" fillId="0" borderId="1" xfId="0" applyFont="1" applyBorder="1" applyAlignment="1">
      <alignment horizontal="left"/>
    </xf>
    <xf numFmtId="0" fontId="0" fillId="2" borderId="0" xfId="0" applyFill="1"/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5" fontId="0" fillId="0" borderId="0" xfId="0" applyNumberFormat="1" applyAlignment="1">
      <alignment horizontal="center"/>
    </xf>
    <xf numFmtId="0" fontId="11" fillId="0" borderId="1" xfId="0" applyFont="1" applyBorder="1"/>
    <xf numFmtId="0" fontId="0" fillId="2" borderId="0" xfId="0" applyFill="1" applyAlignment="1"/>
    <xf numFmtId="0" fontId="12" fillId="0" borderId="1" xfId="0" applyFont="1" applyBorder="1"/>
    <xf numFmtId="0" fontId="1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2" fillId="3" borderId="1" xfId="0" applyFont="1" applyFill="1" applyBorder="1"/>
    <xf numFmtId="0" fontId="1" fillId="3" borderId="1" xfId="0" applyFont="1" applyFill="1" applyBorder="1"/>
    <xf numFmtId="0" fontId="11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0" xfId="0" applyFont="1" applyFill="1"/>
    <xf numFmtId="0" fontId="6" fillId="0" borderId="2" xfId="0" applyFont="1" applyFill="1" applyBorder="1"/>
    <xf numFmtId="0" fontId="0" fillId="0" borderId="0" xfId="0" applyBorder="1"/>
    <xf numFmtId="2" fontId="1" fillId="3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6" fillId="3" borderId="1" xfId="0" applyFont="1" applyFill="1" applyBorder="1"/>
    <xf numFmtId="164" fontId="9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64" fontId="1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0" fillId="2" borderId="3" xfId="0" applyFill="1" applyBorder="1"/>
    <xf numFmtId="2" fontId="1" fillId="3" borderId="3" xfId="0" applyNumberFormat="1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0" fillId="0" borderId="1" xfId="0" applyBorder="1"/>
    <xf numFmtId="2" fontId="6" fillId="3" borderId="1" xfId="0" applyNumberFormat="1" applyFont="1" applyFill="1" applyBorder="1" applyAlignment="1">
      <alignment horizontal="center"/>
    </xf>
    <xf numFmtId="0" fontId="0" fillId="4" borderId="0" xfId="0" applyFill="1"/>
    <xf numFmtId="0" fontId="0" fillId="5" borderId="0" xfId="0" applyFill="1"/>
    <xf numFmtId="0" fontId="9" fillId="0" borderId="1" xfId="0" applyNumberFormat="1" applyFont="1" applyBorder="1" applyAlignment="1">
      <alignment horizontal="center"/>
    </xf>
    <xf numFmtId="0" fontId="6" fillId="0" borderId="1" xfId="0" applyFont="1" applyFill="1" applyBorder="1"/>
    <xf numFmtId="0" fontId="6" fillId="0" borderId="0" xfId="0" applyFont="1" applyFill="1" applyBorder="1"/>
    <xf numFmtId="0" fontId="15" fillId="0" borderId="1" xfId="0" applyFont="1" applyBorder="1"/>
    <xf numFmtId="0" fontId="13" fillId="0" borderId="0" xfId="0" applyFont="1" applyFill="1" applyBorder="1" applyAlignment="1">
      <alignment horizontal="center"/>
    </xf>
    <xf numFmtId="0" fontId="0" fillId="0" borderId="0" xfId="0" applyFill="1" applyBorder="1"/>
    <xf numFmtId="0" fontId="13" fillId="6" borderId="1" xfId="0" applyFont="1" applyFill="1" applyBorder="1" applyAlignment="1">
      <alignment horizontal="center"/>
    </xf>
    <xf numFmtId="0" fontId="13" fillId="6" borderId="0" xfId="0" applyFont="1" applyFill="1" applyAlignment="1">
      <alignment horizontal="center"/>
    </xf>
    <xf numFmtId="0" fontId="13" fillId="6" borderId="0" xfId="0" applyFont="1" applyFill="1"/>
    <xf numFmtId="0" fontId="1" fillId="6" borderId="1" xfId="0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/>
    </xf>
    <xf numFmtId="2" fontId="1" fillId="6" borderId="1" xfId="0" applyNumberFormat="1" applyFont="1" applyFill="1" applyBorder="1" applyAlignment="1">
      <alignment horizontal="center"/>
    </xf>
    <xf numFmtId="164" fontId="1" fillId="6" borderId="1" xfId="0" applyNumberFormat="1" applyFont="1" applyFill="1" applyBorder="1"/>
    <xf numFmtId="2" fontId="1" fillId="6" borderId="3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6" fillId="7" borderId="0" xfId="0" applyFont="1" applyFill="1" applyBorder="1" applyAlignment="1">
      <alignment horizontal="center"/>
    </xf>
    <xf numFmtId="0" fontId="17" fillId="0" borderId="1" xfId="0" applyFont="1" applyBorder="1"/>
    <xf numFmtId="1" fontId="6" fillId="0" borderId="1" xfId="0" applyNumberFormat="1" applyFont="1" applyBorder="1" applyAlignment="1">
      <alignment horizontal="center"/>
    </xf>
    <xf numFmtId="0" fontId="0" fillId="7" borderId="0" xfId="0" applyFill="1"/>
    <xf numFmtId="0" fontId="9" fillId="6" borderId="1" xfId="0" applyFont="1" applyFill="1" applyBorder="1" applyAlignment="1">
      <alignment horizontal="center"/>
    </xf>
    <xf numFmtId="15" fontId="13" fillId="0" borderId="0" xfId="0" applyNumberFormat="1" applyFont="1" applyAlignment="1">
      <alignment horizontal="center"/>
    </xf>
    <xf numFmtId="0" fontId="11" fillId="6" borderId="1" xfId="0" applyFont="1" applyFill="1" applyBorder="1"/>
    <xf numFmtId="0" fontId="0" fillId="6" borderId="0" xfId="0" applyFill="1"/>
    <xf numFmtId="15" fontId="0" fillId="8" borderId="0" xfId="0" applyNumberFormat="1" applyFill="1" applyAlignment="1">
      <alignment horizontal="center"/>
    </xf>
    <xf numFmtId="0" fontId="13" fillId="8" borderId="1" xfId="0" applyFont="1" applyFill="1" applyBorder="1" applyAlignment="1">
      <alignment horizontal="center"/>
    </xf>
    <xf numFmtId="0" fontId="13" fillId="8" borderId="0" xfId="0" applyFont="1" applyFill="1" applyAlignment="1">
      <alignment horizontal="center"/>
    </xf>
    <xf numFmtId="0" fontId="13" fillId="8" borderId="0" xfId="0" applyFont="1" applyFill="1"/>
    <xf numFmtId="0" fontId="0" fillId="8" borderId="0" xfId="0" applyFill="1"/>
    <xf numFmtId="0" fontId="0" fillId="9" borderId="0" xfId="0" applyFill="1"/>
    <xf numFmtId="0" fontId="1" fillId="6" borderId="0" xfId="0" applyFont="1" applyFill="1"/>
    <xf numFmtId="0" fontId="0" fillId="10" borderId="0" xfId="0" applyFill="1"/>
    <xf numFmtId="0" fontId="13" fillId="3" borderId="0" xfId="0" applyFont="1" applyFill="1" applyBorder="1" applyAlignment="1">
      <alignment horizontal="center"/>
    </xf>
    <xf numFmtId="0" fontId="13" fillId="6" borderId="0" xfId="0" applyFont="1" applyFill="1" applyBorder="1" applyAlignment="1">
      <alignment horizontal="center"/>
    </xf>
    <xf numFmtId="15" fontId="13" fillId="6" borderId="0" xfId="0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0" fontId="13" fillId="11" borderId="1" xfId="0" applyFont="1" applyFill="1" applyBorder="1" applyAlignment="1">
      <alignment horizontal="center"/>
    </xf>
    <xf numFmtId="0" fontId="13" fillId="12" borderId="1" xfId="0" applyFont="1" applyFill="1" applyBorder="1" applyAlignment="1">
      <alignment horizontal="center"/>
    </xf>
    <xf numFmtId="15" fontId="0" fillId="6" borderId="0" xfId="0" applyNumberFormat="1" applyFill="1" applyAlignment="1">
      <alignment horizontal="center"/>
    </xf>
    <xf numFmtId="0" fontId="5" fillId="6" borderId="0" xfId="0" applyFont="1" applyFill="1"/>
    <xf numFmtId="0" fontId="5" fillId="6" borderId="0" xfId="0" applyFont="1" applyFill="1" applyBorder="1" applyAlignment="1">
      <alignment horizontal="center"/>
    </xf>
    <xf numFmtId="0" fontId="5" fillId="6" borderId="0" xfId="0" applyFont="1" applyFill="1" applyBorder="1"/>
    <xf numFmtId="0" fontId="20" fillId="0" borderId="1" xfId="0" applyFont="1" applyBorder="1"/>
    <xf numFmtId="0" fontId="4" fillId="0" borderId="4" xfId="0" applyFont="1" applyBorder="1" applyAlignment="1">
      <alignment horizontal="center"/>
    </xf>
    <xf numFmtId="0" fontId="0" fillId="0" borderId="5" xfId="0" applyBorder="1" applyAlignment="1"/>
    <xf numFmtId="0" fontId="0" fillId="0" borderId="4" xfId="0" applyBorder="1" applyAlignment="1"/>
    <xf numFmtId="0" fontId="4" fillId="0" borderId="6" xfId="0" applyFont="1" applyBorder="1" applyAlignment="1">
      <alignment horizontal="center"/>
    </xf>
    <xf numFmtId="0" fontId="0" fillId="0" borderId="6" xfId="0" applyBorder="1" applyAlignment="1"/>
    <xf numFmtId="0" fontId="3" fillId="5" borderId="6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5" borderId="0" xfId="0" applyFont="1" applyFill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lle-Molle%2020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ats générales"/>
      <sheetName val="Les meilleurs"/>
      <sheetName val="Équipes"/>
      <sheetName val="Feuil1"/>
    </sheetNames>
    <sheetDataSet>
      <sheetData sheetId="0">
        <row r="28">
          <cell r="H28">
            <v>46</v>
          </cell>
          <cell r="I28">
            <v>8</v>
          </cell>
          <cell r="J28">
            <v>11</v>
          </cell>
          <cell r="L28">
            <v>140</v>
          </cell>
          <cell r="M28">
            <v>0.49723756906077349</v>
          </cell>
          <cell r="N28">
            <v>550</v>
          </cell>
          <cell r="P28">
            <v>0.67219152854511965</v>
          </cell>
        </row>
        <row r="55">
          <cell r="H55">
            <v>40</v>
          </cell>
          <cell r="I55">
            <v>11</v>
          </cell>
          <cell r="J55">
            <v>7</v>
          </cell>
          <cell r="L55">
            <v>150</v>
          </cell>
          <cell r="M55">
            <v>0.53710247349823326</v>
          </cell>
          <cell r="N55">
            <v>604</v>
          </cell>
          <cell r="P55">
            <v>0.68374558303886923</v>
          </cell>
        </row>
        <row r="80">
          <cell r="H80">
            <v>57</v>
          </cell>
          <cell r="I80">
            <v>11</v>
          </cell>
          <cell r="J80">
            <v>14</v>
          </cell>
          <cell r="L80">
            <v>178</v>
          </cell>
          <cell r="M80">
            <v>0.57462686567164178</v>
          </cell>
          <cell r="N80">
            <v>664</v>
          </cell>
          <cell r="P80">
            <v>0.80037313432835822</v>
          </cell>
        </row>
        <row r="105">
          <cell r="H105">
            <v>44</v>
          </cell>
          <cell r="I105">
            <v>12</v>
          </cell>
          <cell r="J105">
            <v>16</v>
          </cell>
          <cell r="L105">
            <v>134</v>
          </cell>
          <cell r="M105">
            <v>0.52589641434262946</v>
          </cell>
          <cell r="N105">
            <v>532</v>
          </cell>
          <cell r="P105">
            <v>0.75697211155378485</v>
          </cell>
        </row>
        <row r="129">
          <cell r="H129">
            <v>34</v>
          </cell>
          <cell r="I129">
            <v>10</v>
          </cell>
          <cell r="J129">
            <v>8</v>
          </cell>
          <cell r="L129">
            <v>144</v>
          </cell>
          <cell r="M129">
            <v>0.52737226277372262</v>
          </cell>
          <cell r="N129">
            <v>577</v>
          </cell>
          <cell r="P129">
            <v>0.66970802919708028</v>
          </cell>
        </row>
        <row r="154">
          <cell r="H154">
            <v>55</v>
          </cell>
          <cell r="I154">
            <v>12</v>
          </cell>
          <cell r="J154">
            <v>19</v>
          </cell>
          <cell r="L154">
            <v>173</v>
          </cell>
          <cell r="M154">
            <v>0.54640980735551659</v>
          </cell>
          <cell r="N154">
            <v>658</v>
          </cell>
          <cell r="P154">
            <v>0.78458844133099825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10"/>
  <sheetViews>
    <sheetView zoomScaleNormal="100" workbookViewId="0">
      <selection activeCell="A65" sqref="A65:P65"/>
    </sheetView>
  </sheetViews>
  <sheetFormatPr baseColWidth="10" defaultColWidth="11.42578125" defaultRowHeight="12.75"/>
  <cols>
    <col min="1" max="1" width="15.7109375" customWidth="1"/>
    <col min="2" max="12" width="4.7109375" customWidth="1"/>
    <col min="13" max="13" width="8.7109375" customWidth="1"/>
    <col min="14" max="14" width="5.7109375" customWidth="1"/>
    <col min="15" max="16" width="6.7109375" customWidth="1"/>
  </cols>
  <sheetData>
    <row r="1" spans="1:16" ht="39.950000000000003" customHeight="1">
      <c r="A1" s="107" t="s">
        <v>36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</row>
    <row r="2" spans="1:16" ht="30" customHeight="1">
      <c r="A2" s="105" t="s">
        <v>197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</row>
    <row r="3" spans="1:16" s="4" customFormat="1" ht="15.75">
      <c r="A3" s="2" t="s">
        <v>28</v>
      </c>
      <c r="B3" s="3" t="s">
        <v>31</v>
      </c>
      <c r="C3" s="3" t="s">
        <v>42</v>
      </c>
      <c r="D3" s="3" t="s">
        <v>29</v>
      </c>
      <c r="E3" s="3" t="s">
        <v>37</v>
      </c>
      <c r="F3" s="3" t="s">
        <v>0</v>
      </c>
      <c r="G3" s="3" t="s">
        <v>1</v>
      </c>
      <c r="H3" s="3" t="s">
        <v>2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9</v>
      </c>
      <c r="O3" s="47" t="s">
        <v>25</v>
      </c>
      <c r="P3" s="3" t="s">
        <v>43</v>
      </c>
    </row>
    <row r="4" spans="1:16" s="4" customFormat="1" ht="5.0999999999999996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4" customFormat="1" ht="15">
      <c r="A5" s="5" t="s">
        <v>167</v>
      </c>
      <c r="B5" s="69">
        <v>3</v>
      </c>
      <c r="C5" s="69">
        <v>9</v>
      </c>
      <c r="D5" s="69"/>
      <c r="E5" s="69"/>
      <c r="F5" s="69">
        <v>9</v>
      </c>
      <c r="G5" s="69">
        <v>9</v>
      </c>
      <c r="H5" s="69">
        <v>1</v>
      </c>
      <c r="I5" s="69">
        <v>2</v>
      </c>
      <c r="J5" s="69">
        <v>2</v>
      </c>
      <c r="K5" s="69">
        <v>7</v>
      </c>
      <c r="L5" s="69">
        <v>6</v>
      </c>
      <c r="M5" s="70">
        <f t="shared" ref="M5:M15" si="0">(G5/F5)</f>
        <v>1</v>
      </c>
      <c r="N5" s="69">
        <f t="shared" ref="N5:N15" si="1">(G5+K5+L5)</f>
        <v>22</v>
      </c>
      <c r="O5" s="71">
        <f t="shared" ref="O5:O15" si="2">(N5/F5)</f>
        <v>2.4444444444444446</v>
      </c>
      <c r="P5" s="72">
        <f t="shared" ref="P5:P15" si="3">((G5-H5-I5-J5)+(2*H5)+(3*I5)+(4*J5))/F5</f>
        <v>2.2222222222222223</v>
      </c>
    </row>
    <row r="6" spans="1:16" s="4" customFormat="1" ht="15">
      <c r="A6" s="5" t="s">
        <v>56</v>
      </c>
      <c r="B6" s="69">
        <v>3</v>
      </c>
      <c r="C6" s="69">
        <v>9</v>
      </c>
      <c r="D6" s="69"/>
      <c r="E6" s="69">
        <v>1</v>
      </c>
      <c r="F6" s="69">
        <v>8</v>
      </c>
      <c r="G6" s="69">
        <v>7</v>
      </c>
      <c r="H6" s="69">
        <v>4</v>
      </c>
      <c r="I6" s="69"/>
      <c r="J6" s="69"/>
      <c r="K6" s="69">
        <v>4</v>
      </c>
      <c r="L6" s="69">
        <v>3</v>
      </c>
      <c r="M6" s="70">
        <f t="shared" si="0"/>
        <v>0.875</v>
      </c>
      <c r="N6" s="69">
        <f t="shared" si="1"/>
        <v>14</v>
      </c>
      <c r="O6" s="71">
        <f t="shared" si="2"/>
        <v>1.75</v>
      </c>
      <c r="P6" s="72">
        <f t="shared" si="3"/>
        <v>1.375</v>
      </c>
    </row>
    <row r="7" spans="1:16" s="4" customFormat="1" ht="15">
      <c r="A7" s="5" t="s">
        <v>166</v>
      </c>
      <c r="B7" s="69">
        <v>3</v>
      </c>
      <c r="C7" s="69">
        <v>9</v>
      </c>
      <c r="D7" s="69"/>
      <c r="E7" s="69"/>
      <c r="F7" s="69">
        <v>9</v>
      </c>
      <c r="G7" s="69">
        <v>5</v>
      </c>
      <c r="H7" s="69"/>
      <c r="I7" s="69">
        <v>1</v>
      </c>
      <c r="J7" s="69"/>
      <c r="K7" s="69">
        <v>1</v>
      </c>
      <c r="L7" s="69">
        <v>8</v>
      </c>
      <c r="M7" s="70">
        <f t="shared" si="0"/>
        <v>0.55555555555555558</v>
      </c>
      <c r="N7" s="69">
        <f t="shared" si="1"/>
        <v>14</v>
      </c>
      <c r="O7" s="71">
        <f t="shared" si="2"/>
        <v>1.5555555555555556</v>
      </c>
      <c r="P7" s="72">
        <f t="shared" si="3"/>
        <v>0.77777777777777779</v>
      </c>
    </row>
    <row r="8" spans="1:16" s="4" customFormat="1" ht="15">
      <c r="A8" s="28" t="s">
        <v>47</v>
      </c>
      <c r="B8" s="69">
        <v>3</v>
      </c>
      <c r="C8" s="69">
        <v>9</v>
      </c>
      <c r="D8" s="69"/>
      <c r="E8" s="69">
        <v>1</v>
      </c>
      <c r="F8" s="69">
        <v>8</v>
      </c>
      <c r="G8" s="69">
        <v>4</v>
      </c>
      <c r="H8" s="69"/>
      <c r="I8" s="69"/>
      <c r="J8" s="69"/>
      <c r="K8" s="69">
        <v>4</v>
      </c>
      <c r="L8" s="69">
        <v>3</v>
      </c>
      <c r="M8" s="70">
        <f t="shared" si="0"/>
        <v>0.5</v>
      </c>
      <c r="N8" s="69">
        <f t="shared" si="1"/>
        <v>11</v>
      </c>
      <c r="O8" s="71">
        <f t="shared" si="2"/>
        <v>1.375</v>
      </c>
      <c r="P8" s="72">
        <f t="shared" si="3"/>
        <v>0.5</v>
      </c>
    </row>
    <row r="9" spans="1:16" s="4" customFormat="1" ht="15">
      <c r="A9" s="5" t="s">
        <v>90</v>
      </c>
      <c r="B9" s="69">
        <v>3</v>
      </c>
      <c r="C9" s="69">
        <v>6</v>
      </c>
      <c r="D9" s="69"/>
      <c r="E9" s="69"/>
      <c r="F9" s="69">
        <v>6</v>
      </c>
      <c r="G9" s="69">
        <v>5</v>
      </c>
      <c r="H9" s="69"/>
      <c r="I9" s="69"/>
      <c r="J9" s="69"/>
      <c r="K9" s="69">
        <v>3</v>
      </c>
      <c r="L9" s="69">
        <v>2</v>
      </c>
      <c r="M9" s="70">
        <f t="shared" si="0"/>
        <v>0.83333333333333337</v>
      </c>
      <c r="N9" s="69">
        <f t="shared" si="1"/>
        <v>10</v>
      </c>
      <c r="O9" s="71">
        <f t="shared" si="2"/>
        <v>1.6666666666666667</v>
      </c>
      <c r="P9" s="72">
        <f t="shared" si="3"/>
        <v>0.83333333333333337</v>
      </c>
    </row>
    <row r="10" spans="1:16" s="4" customFormat="1" ht="15">
      <c r="A10" s="5" t="s">
        <v>64</v>
      </c>
      <c r="B10" s="69">
        <v>3</v>
      </c>
      <c r="C10" s="69">
        <v>6</v>
      </c>
      <c r="D10" s="69"/>
      <c r="E10" s="69"/>
      <c r="F10" s="69">
        <v>6</v>
      </c>
      <c r="G10" s="69">
        <v>5</v>
      </c>
      <c r="H10" s="69">
        <v>1</v>
      </c>
      <c r="I10" s="69"/>
      <c r="J10" s="69"/>
      <c r="K10" s="69">
        <v>3</v>
      </c>
      <c r="L10" s="69">
        <v>2</v>
      </c>
      <c r="M10" s="70">
        <f t="shared" si="0"/>
        <v>0.83333333333333337</v>
      </c>
      <c r="N10" s="69">
        <f t="shared" si="1"/>
        <v>10</v>
      </c>
      <c r="O10" s="71">
        <f t="shared" si="2"/>
        <v>1.6666666666666667</v>
      </c>
      <c r="P10" s="72">
        <f t="shared" si="3"/>
        <v>1</v>
      </c>
    </row>
    <row r="11" spans="1:16" s="4" customFormat="1" ht="15">
      <c r="A11" s="5" t="s">
        <v>63</v>
      </c>
      <c r="B11" s="69">
        <v>3</v>
      </c>
      <c r="C11" s="69">
        <v>6</v>
      </c>
      <c r="D11" s="69"/>
      <c r="E11" s="69"/>
      <c r="F11" s="69">
        <v>6</v>
      </c>
      <c r="G11" s="69">
        <v>5</v>
      </c>
      <c r="H11" s="69">
        <v>1</v>
      </c>
      <c r="I11" s="69"/>
      <c r="J11" s="69"/>
      <c r="K11" s="69">
        <v>2</v>
      </c>
      <c r="L11" s="69">
        <v>3</v>
      </c>
      <c r="M11" s="70">
        <f t="shared" si="0"/>
        <v>0.83333333333333337</v>
      </c>
      <c r="N11" s="69">
        <f t="shared" si="1"/>
        <v>10</v>
      </c>
      <c r="O11" s="71">
        <f t="shared" si="2"/>
        <v>1.6666666666666667</v>
      </c>
      <c r="P11" s="72">
        <f t="shared" si="3"/>
        <v>1</v>
      </c>
    </row>
    <row r="12" spans="1:16" s="4" customFormat="1" ht="15">
      <c r="A12" s="81" t="s">
        <v>78</v>
      </c>
      <c r="B12" s="69">
        <v>3</v>
      </c>
      <c r="C12" s="69">
        <v>9</v>
      </c>
      <c r="D12" s="69"/>
      <c r="E12" s="69"/>
      <c r="F12" s="69">
        <v>9</v>
      </c>
      <c r="G12" s="69">
        <v>4</v>
      </c>
      <c r="H12" s="69"/>
      <c r="I12" s="69"/>
      <c r="J12" s="69"/>
      <c r="K12" s="69">
        <v>3</v>
      </c>
      <c r="L12" s="69">
        <v>3</v>
      </c>
      <c r="M12" s="70">
        <f t="shared" si="0"/>
        <v>0.44444444444444442</v>
      </c>
      <c r="N12" s="69">
        <f t="shared" si="1"/>
        <v>10</v>
      </c>
      <c r="O12" s="71">
        <f t="shared" si="2"/>
        <v>1.1111111111111112</v>
      </c>
      <c r="P12" s="72">
        <f t="shared" si="3"/>
        <v>0.44444444444444442</v>
      </c>
    </row>
    <row r="13" spans="1:16" s="4" customFormat="1" ht="15">
      <c r="A13" s="81" t="s">
        <v>110</v>
      </c>
      <c r="B13" s="69">
        <v>3</v>
      </c>
      <c r="C13" s="69">
        <v>6</v>
      </c>
      <c r="D13" s="69"/>
      <c r="E13" s="69"/>
      <c r="F13" s="69">
        <v>6</v>
      </c>
      <c r="G13" s="69">
        <v>5</v>
      </c>
      <c r="H13" s="69"/>
      <c r="I13" s="69"/>
      <c r="J13" s="69"/>
      <c r="K13" s="69">
        <v>3</v>
      </c>
      <c r="L13" s="69">
        <v>1</v>
      </c>
      <c r="M13" s="70">
        <f t="shared" si="0"/>
        <v>0.83333333333333337</v>
      </c>
      <c r="N13" s="69">
        <f t="shared" si="1"/>
        <v>9</v>
      </c>
      <c r="O13" s="71">
        <f t="shared" si="2"/>
        <v>1.5</v>
      </c>
      <c r="P13" s="72">
        <f t="shared" si="3"/>
        <v>0.83333333333333337</v>
      </c>
    </row>
    <row r="14" spans="1:16" s="4" customFormat="1" ht="15">
      <c r="A14" s="5" t="s">
        <v>94</v>
      </c>
      <c r="B14" s="69">
        <v>3</v>
      </c>
      <c r="C14" s="69">
        <v>7</v>
      </c>
      <c r="D14" s="69"/>
      <c r="E14" s="69"/>
      <c r="F14" s="69">
        <v>7</v>
      </c>
      <c r="G14" s="69">
        <v>2</v>
      </c>
      <c r="H14" s="69"/>
      <c r="I14" s="69"/>
      <c r="J14" s="69"/>
      <c r="K14" s="69">
        <v>1</v>
      </c>
      <c r="L14" s="69">
        <v>1</v>
      </c>
      <c r="M14" s="70">
        <f t="shared" si="0"/>
        <v>0.2857142857142857</v>
      </c>
      <c r="N14" s="69">
        <f t="shared" si="1"/>
        <v>4</v>
      </c>
      <c r="O14" s="71">
        <f t="shared" si="2"/>
        <v>0.5714285714285714</v>
      </c>
      <c r="P14" s="72">
        <f t="shared" si="3"/>
        <v>0.2857142857142857</v>
      </c>
    </row>
    <row r="15" spans="1:16" s="4" customFormat="1" ht="15">
      <c r="A15" s="26" t="s">
        <v>80</v>
      </c>
      <c r="B15" s="69">
        <v>3</v>
      </c>
      <c r="C15" s="69">
        <v>6</v>
      </c>
      <c r="D15" s="69"/>
      <c r="E15" s="69"/>
      <c r="F15" s="69">
        <v>6</v>
      </c>
      <c r="G15" s="69">
        <v>1</v>
      </c>
      <c r="H15" s="69"/>
      <c r="I15" s="69"/>
      <c r="J15" s="69"/>
      <c r="K15" s="69">
        <v>1</v>
      </c>
      <c r="L15" s="69"/>
      <c r="M15" s="70">
        <f t="shared" si="0"/>
        <v>0.16666666666666666</v>
      </c>
      <c r="N15" s="69">
        <f t="shared" si="1"/>
        <v>2</v>
      </c>
      <c r="O15" s="71">
        <f t="shared" si="2"/>
        <v>0.33333333333333331</v>
      </c>
      <c r="P15" s="72">
        <f t="shared" si="3"/>
        <v>0.16666666666666666</v>
      </c>
    </row>
    <row r="16" spans="1:16" s="4" customFormat="1" ht="5.0999999999999996" customHeight="1">
      <c r="A16" s="7"/>
      <c r="B16" s="7"/>
      <c r="C16" s="34"/>
      <c r="D16" s="34"/>
      <c r="E16" s="34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6" s="4" customFormat="1" ht="15">
      <c r="A17" s="5" t="s">
        <v>8</v>
      </c>
      <c r="B17" s="5"/>
      <c r="C17" s="45">
        <f t="shared" ref="C17:L17" si="4">SUM(C5:C16)</f>
        <v>82</v>
      </c>
      <c r="D17" s="6">
        <f t="shared" si="4"/>
        <v>0</v>
      </c>
      <c r="E17" s="6">
        <f t="shared" si="4"/>
        <v>2</v>
      </c>
      <c r="F17" s="45">
        <f t="shared" si="4"/>
        <v>80</v>
      </c>
      <c r="G17" s="45">
        <f t="shared" si="4"/>
        <v>52</v>
      </c>
      <c r="H17" s="6">
        <f t="shared" si="4"/>
        <v>7</v>
      </c>
      <c r="I17" s="6">
        <f t="shared" si="4"/>
        <v>3</v>
      </c>
      <c r="J17" s="6">
        <f t="shared" si="4"/>
        <v>2</v>
      </c>
      <c r="K17" s="45">
        <f t="shared" si="4"/>
        <v>32</v>
      </c>
      <c r="L17" s="45">
        <f t="shared" si="4"/>
        <v>32</v>
      </c>
      <c r="M17" s="1">
        <f>(G17/F17)</f>
        <v>0.65</v>
      </c>
      <c r="N17" s="29">
        <f>G17+K17+L17</f>
        <v>116</v>
      </c>
      <c r="O17" s="41">
        <f>N17/F17</f>
        <v>1.45</v>
      </c>
      <c r="P17" s="46">
        <f>((G17-H17-I17-J17)+(2*H17)+(3*I17)+(4*J17))/F17</f>
        <v>0.88749999999999996</v>
      </c>
    </row>
    <row r="18" spans="1:16" ht="30" customHeight="1">
      <c r="A18" s="105" t="s">
        <v>205</v>
      </c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6"/>
    </row>
    <row r="19" spans="1:16" s="4" customFormat="1" ht="15.75">
      <c r="A19" s="2" t="s">
        <v>28</v>
      </c>
      <c r="B19" s="3" t="s">
        <v>31</v>
      </c>
      <c r="C19" s="3" t="s">
        <v>42</v>
      </c>
      <c r="D19" s="3" t="s">
        <v>29</v>
      </c>
      <c r="E19" s="3" t="s">
        <v>37</v>
      </c>
      <c r="F19" s="3" t="s">
        <v>0</v>
      </c>
      <c r="G19" s="3" t="s">
        <v>1</v>
      </c>
      <c r="H19" s="3" t="s">
        <v>2</v>
      </c>
      <c r="I19" s="3" t="s">
        <v>3</v>
      </c>
      <c r="J19" s="3" t="s">
        <v>4</v>
      </c>
      <c r="K19" s="3" t="s">
        <v>5</v>
      </c>
      <c r="L19" s="3" t="s">
        <v>6</v>
      </c>
      <c r="M19" s="3" t="s">
        <v>7</v>
      </c>
      <c r="N19" s="3" t="s">
        <v>9</v>
      </c>
      <c r="O19" s="47" t="s">
        <v>25</v>
      </c>
      <c r="P19" s="3" t="s">
        <v>43</v>
      </c>
    </row>
    <row r="20" spans="1:16" s="4" customFormat="1" ht="5.0999999999999996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1:16" s="4" customFormat="1" ht="15">
      <c r="A21" s="5" t="s">
        <v>94</v>
      </c>
      <c r="B21" s="69">
        <v>2</v>
      </c>
      <c r="C21" s="69">
        <v>5</v>
      </c>
      <c r="D21" s="69"/>
      <c r="E21" s="69">
        <v>1</v>
      </c>
      <c r="F21" s="69">
        <v>4</v>
      </c>
      <c r="G21" s="69">
        <v>4</v>
      </c>
      <c r="H21" s="69">
        <v>2</v>
      </c>
      <c r="I21" s="69"/>
      <c r="J21" s="69">
        <v>1</v>
      </c>
      <c r="K21" s="69">
        <v>2</v>
      </c>
      <c r="L21" s="69">
        <v>6</v>
      </c>
      <c r="M21" s="70">
        <f t="shared" ref="M21:M29" si="5">(G21/F21)</f>
        <v>1</v>
      </c>
      <c r="N21" s="69">
        <f t="shared" ref="N21:N29" si="6">(G21+K21+L21)</f>
        <v>12</v>
      </c>
      <c r="O21" s="71">
        <f t="shared" ref="O21:O29" si="7">(N21/F21)</f>
        <v>3</v>
      </c>
      <c r="P21" s="72">
        <f t="shared" ref="P21:P29" si="8">((G21-H21-I21-J21)+(2*H21)+(3*I21)+(4*J21))/F21</f>
        <v>2.25</v>
      </c>
    </row>
    <row r="22" spans="1:16" s="4" customFormat="1" ht="15">
      <c r="A22" s="5" t="s">
        <v>64</v>
      </c>
      <c r="B22" s="69">
        <v>2</v>
      </c>
      <c r="C22" s="69">
        <v>5</v>
      </c>
      <c r="D22" s="69"/>
      <c r="E22" s="69"/>
      <c r="F22" s="69">
        <v>5</v>
      </c>
      <c r="G22" s="69">
        <v>4</v>
      </c>
      <c r="H22" s="69"/>
      <c r="I22" s="69"/>
      <c r="J22" s="69"/>
      <c r="K22" s="69">
        <v>2</v>
      </c>
      <c r="L22" s="69">
        <v>2</v>
      </c>
      <c r="M22" s="70">
        <f t="shared" si="5"/>
        <v>0.8</v>
      </c>
      <c r="N22" s="69">
        <f t="shared" si="6"/>
        <v>8</v>
      </c>
      <c r="O22" s="71">
        <f t="shared" si="7"/>
        <v>1.6</v>
      </c>
      <c r="P22" s="72">
        <f t="shared" si="8"/>
        <v>0.8</v>
      </c>
    </row>
    <row r="23" spans="1:16" s="4" customFormat="1" ht="15">
      <c r="A23" s="5" t="s">
        <v>56</v>
      </c>
      <c r="B23" s="69">
        <v>2</v>
      </c>
      <c r="C23" s="69">
        <v>5</v>
      </c>
      <c r="D23" s="69"/>
      <c r="E23" s="69"/>
      <c r="F23" s="69">
        <v>5</v>
      </c>
      <c r="G23" s="69">
        <v>3</v>
      </c>
      <c r="H23" s="69">
        <v>1</v>
      </c>
      <c r="I23" s="69"/>
      <c r="J23" s="69"/>
      <c r="K23" s="69">
        <v>3</v>
      </c>
      <c r="L23" s="69">
        <v>2</v>
      </c>
      <c r="M23" s="70">
        <f t="shared" si="5"/>
        <v>0.6</v>
      </c>
      <c r="N23" s="69">
        <f t="shared" si="6"/>
        <v>8</v>
      </c>
      <c r="O23" s="71">
        <f t="shared" si="7"/>
        <v>1.6</v>
      </c>
      <c r="P23" s="72">
        <f t="shared" si="8"/>
        <v>0.8</v>
      </c>
    </row>
    <row r="24" spans="1:16" s="4" customFormat="1" ht="15">
      <c r="A24" s="5" t="s">
        <v>167</v>
      </c>
      <c r="B24" s="69">
        <v>2</v>
      </c>
      <c r="C24" s="69">
        <v>6</v>
      </c>
      <c r="D24" s="69"/>
      <c r="E24" s="69"/>
      <c r="F24" s="69">
        <v>6</v>
      </c>
      <c r="G24" s="69">
        <v>4</v>
      </c>
      <c r="H24" s="69">
        <v>1</v>
      </c>
      <c r="I24" s="69"/>
      <c r="J24" s="69"/>
      <c r="K24" s="69">
        <v>3</v>
      </c>
      <c r="L24" s="69">
        <v>1</v>
      </c>
      <c r="M24" s="70">
        <f t="shared" si="5"/>
        <v>0.66666666666666663</v>
      </c>
      <c r="N24" s="69">
        <f t="shared" si="6"/>
        <v>8</v>
      </c>
      <c r="O24" s="71">
        <f t="shared" si="7"/>
        <v>1.3333333333333333</v>
      </c>
      <c r="P24" s="72">
        <f t="shared" si="8"/>
        <v>0.83333333333333337</v>
      </c>
    </row>
    <row r="25" spans="1:16" s="4" customFormat="1" ht="15">
      <c r="A25" s="81" t="s">
        <v>78</v>
      </c>
      <c r="B25" s="69">
        <v>2</v>
      </c>
      <c r="C25" s="69">
        <v>5</v>
      </c>
      <c r="D25" s="69"/>
      <c r="E25" s="69"/>
      <c r="F25" s="69">
        <v>5</v>
      </c>
      <c r="G25" s="69">
        <v>2</v>
      </c>
      <c r="H25" s="69">
        <v>1</v>
      </c>
      <c r="I25" s="69"/>
      <c r="J25" s="69"/>
      <c r="K25" s="69">
        <v>2</v>
      </c>
      <c r="L25" s="69">
        <v>2</v>
      </c>
      <c r="M25" s="70">
        <f t="shared" si="5"/>
        <v>0.4</v>
      </c>
      <c r="N25" s="69">
        <f t="shared" si="6"/>
        <v>6</v>
      </c>
      <c r="O25" s="71">
        <f t="shared" si="7"/>
        <v>1.2</v>
      </c>
      <c r="P25" s="72">
        <f t="shared" si="8"/>
        <v>0.6</v>
      </c>
    </row>
    <row r="26" spans="1:16" s="4" customFormat="1" ht="15">
      <c r="A26" s="28" t="s">
        <v>47</v>
      </c>
      <c r="B26" s="69">
        <v>2</v>
      </c>
      <c r="C26" s="69">
        <v>5</v>
      </c>
      <c r="D26" s="69"/>
      <c r="E26" s="69"/>
      <c r="F26" s="69">
        <v>5</v>
      </c>
      <c r="G26" s="69">
        <v>2</v>
      </c>
      <c r="H26" s="69">
        <v>1</v>
      </c>
      <c r="I26" s="69"/>
      <c r="J26" s="69"/>
      <c r="K26" s="69">
        <v>1</v>
      </c>
      <c r="L26" s="69">
        <v>2</v>
      </c>
      <c r="M26" s="70">
        <f t="shared" si="5"/>
        <v>0.4</v>
      </c>
      <c r="N26" s="69">
        <f t="shared" si="6"/>
        <v>5</v>
      </c>
      <c r="O26" s="71">
        <f t="shared" si="7"/>
        <v>1</v>
      </c>
      <c r="P26" s="72">
        <f t="shared" si="8"/>
        <v>0.6</v>
      </c>
    </row>
    <row r="27" spans="1:16" s="4" customFormat="1" ht="15">
      <c r="A27" s="5" t="s">
        <v>90</v>
      </c>
      <c r="B27" s="69">
        <v>2</v>
      </c>
      <c r="C27" s="69">
        <v>6</v>
      </c>
      <c r="D27" s="69"/>
      <c r="E27" s="69"/>
      <c r="F27" s="69">
        <v>6</v>
      </c>
      <c r="G27" s="69">
        <v>3</v>
      </c>
      <c r="H27" s="69"/>
      <c r="I27" s="69"/>
      <c r="J27" s="69"/>
      <c r="K27" s="69">
        <v>2</v>
      </c>
      <c r="L27" s="69"/>
      <c r="M27" s="70">
        <f t="shared" si="5"/>
        <v>0.5</v>
      </c>
      <c r="N27" s="69">
        <f t="shared" si="6"/>
        <v>5</v>
      </c>
      <c r="O27" s="71">
        <f t="shared" si="7"/>
        <v>0.83333333333333337</v>
      </c>
      <c r="P27" s="72">
        <f t="shared" si="8"/>
        <v>0.5</v>
      </c>
    </row>
    <row r="28" spans="1:16" s="4" customFormat="1" ht="15">
      <c r="A28" s="5" t="s">
        <v>63</v>
      </c>
      <c r="B28" s="69">
        <v>2</v>
      </c>
      <c r="C28" s="69">
        <v>5</v>
      </c>
      <c r="D28" s="69"/>
      <c r="E28" s="69"/>
      <c r="F28" s="69">
        <v>5</v>
      </c>
      <c r="G28" s="69">
        <v>2</v>
      </c>
      <c r="H28" s="69"/>
      <c r="I28" s="69"/>
      <c r="J28" s="69"/>
      <c r="K28" s="69">
        <v>1</v>
      </c>
      <c r="L28" s="69"/>
      <c r="M28" s="70">
        <f t="shared" si="5"/>
        <v>0.4</v>
      </c>
      <c r="N28" s="69">
        <f t="shared" si="6"/>
        <v>3</v>
      </c>
      <c r="O28" s="71">
        <f t="shared" si="7"/>
        <v>0.6</v>
      </c>
      <c r="P28" s="72">
        <f t="shared" si="8"/>
        <v>0.4</v>
      </c>
    </row>
    <row r="29" spans="1:16" s="4" customFormat="1" ht="15">
      <c r="A29" s="26" t="s">
        <v>80</v>
      </c>
      <c r="B29" s="69">
        <v>2</v>
      </c>
      <c r="C29" s="69">
        <v>5</v>
      </c>
      <c r="D29" s="69"/>
      <c r="E29" s="69"/>
      <c r="F29" s="69">
        <v>5</v>
      </c>
      <c r="G29" s="69">
        <v>1</v>
      </c>
      <c r="H29" s="69"/>
      <c r="I29" s="69"/>
      <c r="J29" s="69"/>
      <c r="K29" s="69"/>
      <c r="L29" s="69">
        <v>1</v>
      </c>
      <c r="M29" s="70">
        <f t="shared" si="5"/>
        <v>0.2</v>
      </c>
      <c r="N29" s="69">
        <f t="shared" si="6"/>
        <v>2</v>
      </c>
      <c r="O29" s="71">
        <f t="shared" si="7"/>
        <v>0.4</v>
      </c>
      <c r="P29" s="72">
        <f t="shared" si="8"/>
        <v>0.2</v>
      </c>
    </row>
    <row r="30" spans="1:16" s="4" customFormat="1" ht="15">
      <c r="A30" s="101" t="s">
        <v>210</v>
      </c>
      <c r="B30" s="69">
        <v>2</v>
      </c>
      <c r="C30" s="69">
        <v>5</v>
      </c>
      <c r="D30" s="69"/>
      <c r="E30" s="69"/>
      <c r="F30" s="69">
        <v>5</v>
      </c>
      <c r="G30" s="69">
        <v>0</v>
      </c>
      <c r="H30" s="69"/>
      <c r="I30" s="69"/>
      <c r="J30" s="69"/>
      <c r="K30" s="69"/>
      <c r="L30" s="69"/>
      <c r="M30" s="70">
        <f t="shared" ref="M30" si="9">(G30/F30)</f>
        <v>0</v>
      </c>
      <c r="N30" s="69">
        <f t="shared" ref="N30" si="10">(G30+K30+L30)</f>
        <v>0</v>
      </c>
      <c r="O30" s="71">
        <f t="shared" ref="O30" si="11">(N30/F30)</f>
        <v>0</v>
      </c>
      <c r="P30" s="72">
        <f t="shared" ref="P30" si="12">((G30-H30-I30-J30)+(2*H30)+(3*I30)+(4*J30))/F30</f>
        <v>0</v>
      </c>
    </row>
    <row r="31" spans="1:16" s="4" customFormat="1" ht="5.0999999999999996" customHeight="1">
      <c r="A31" s="7"/>
      <c r="B31" s="7"/>
      <c r="C31" s="34"/>
      <c r="D31" s="34"/>
      <c r="E31" s="34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6" s="4" customFormat="1" ht="15">
      <c r="A32" s="5" t="s">
        <v>8</v>
      </c>
      <c r="B32" s="5"/>
      <c r="C32" s="45">
        <f t="shared" ref="C32:L32" si="13">SUM(C21:C31)</f>
        <v>52</v>
      </c>
      <c r="D32" s="6">
        <f t="shared" si="13"/>
        <v>0</v>
      </c>
      <c r="E32" s="6">
        <f t="shared" si="13"/>
        <v>1</v>
      </c>
      <c r="F32" s="45">
        <f t="shared" si="13"/>
        <v>51</v>
      </c>
      <c r="G32" s="45">
        <f t="shared" si="13"/>
        <v>25</v>
      </c>
      <c r="H32" s="6">
        <f t="shared" si="13"/>
        <v>6</v>
      </c>
      <c r="I32" s="6">
        <f t="shared" si="13"/>
        <v>0</v>
      </c>
      <c r="J32" s="6">
        <f t="shared" si="13"/>
        <v>1</v>
      </c>
      <c r="K32" s="45">
        <f t="shared" si="13"/>
        <v>16</v>
      </c>
      <c r="L32" s="45">
        <f t="shared" si="13"/>
        <v>16</v>
      </c>
      <c r="M32" s="1">
        <f>(G32/F32)</f>
        <v>0.49019607843137253</v>
      </c>
      <c r="N32" s="29">
        <f>G32+K32+L32</f>
        <v>57</v>
      </c>
      <c r="O32" s="41">
        <f>N32/F32</f>
        <v>1.1176470588235294</v>
      </c>
      <c r="P32" s="46">
        <f>((G32-H32-I32-J32)+(2*H32)+(3*I32)+(4*J32))/F32</f>
        <v>0.66666666666666663</v>
      </c>
    </row>
    <row r="33" spans="1:16" ht="30" customHeight="1">
      <c r="A33" s="105" t="s">
        <v>209</v>
      </c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6"/>
    </row>
    <row r="34" spans="1:16" s="4" customFormat="1" ht="15.75">
      <c r="A34" s="2" t="s">
        <v>28</v>
      </c>
      <c r="B34" s="3" t="s">
        <v>31</v>
      </c>
      <c r="C34" s="3" t="s">
        <v>42</v>
      </c>
      <c r="D34" s="3" t="s">
        <v>29</v>
      </c>
      <c r="E34" s="3" t="s">
        <v>37</v>
      </c>
      <c r="F34" s="3" t="s">
        <v>0</v>
      </c>
      <c r="G34" s="3" t="s">
        <v>1</v>
      </c>
      <c r="H34" s="3" t="s">
        <v>2</v>
      </c>
      <c r="I34" s="3" t="s">
        <v>3</v>
      </c>
      <c r="J34" s="3" t="s">
        <v>4</v>
      </c>
      <c r="K34" s="3" t="s">
        <v>5</v>
      </c>
      <c r="L34" s="3" t="s">
        <v>6</v>
      </c>
      <c r="M34" s="3" t="s">
        <v>7</v>
      </c>
      <c r="N34" s="3" t="s">
        <v>9</v>
      </c>
      <c r="O34" s="47" t="s">
        <v>25</v>
      </c>
      <c r="P34" s="3" t="s">
        <v>43</v>
      </c>
    </row>
    <row r="35" spans="1:16" s="4" customFormat="1" ht="5.0999999999999996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s="4" customFormat="1" ht="15">
      <c r="A36" s="5" t="s">
        <v>94</v>
      </c>
      <c r="B36" s="69">
        <v>2</v>
      </c>
      <c r="C36" s="69">
        <v>5</v>
      </c>
      <c r="D36" s="69">
        <v>1</v>
      </c>
      <c r="E36" s="69"/>
      <c r="F36" s="69">
        <v>4</v>
      </c>
      <c r="G36" s="69">
        <v>4</v>
      </c>
      <c r="H36" s="69">
        <v>1</v>
      </c>
      <c r="I36" s="69"/>
      <c r="J36" s="69"/>
      <c r="K36" s="69"/>
      <c r="L36" s="69">
        <v>2</v>
      </c>
      <c r="M36" s="70">
        <f t="shared" ref="M36:M44" si="14">(G36/F36)</f>
        <v>1</v>
      </c>
      <c r="N36" s="69">
        <f t="shared" ref="N36:N44" si="15">(G36+K36+L36)</f>
        <v>6</v>
      </c>
      <c r="O36" s="71">
        <f t="shared" ref="O36:O44" si="16">(N36/F36)</f>
        <v>1.5</v>
      </c>
      <c r="P36" s="72">
        <f t="shared" ref="P36:P44" si="17">((G36-H36-I36-J36)+(2*H36)+(3*I36)+(4*J36))/F36</f>
        <v>1.25</v>
      </c>
    </row>
    <row r="37" spans="1:16" s="4" customFormat="1" ht="15">
      <c r="A37" s="5" t="s">
        <v>90</v>
      </c>
      <c r="B37" s="69">
        <v>2</v>
      </c>
      <c r="C37" s="69">
        <v>6</v>
      </c>
      <c r="D37" s="69"/>
      <c r="E37" s="69"/>
      <c r="F37" s="69">
        <v>6</v>
      </c>
      <c r="G37" s="69">
        <v>5</v>
      </c>
      <c r="H37" s="69"/>
      <c r="I37" s="69"/>
      <c r="J37" s="69"/>
      <c r="K37" s="69">
        <v>1</v>
      </c>
      <c r="L37" s="69"/>
      <c r="M37" s="70">
        <f t="shared" si="14"/>
        <v>0.83333333333333337</v>
      </c>
      <c r="N37" s="69">
        <f t="shared" si="15"/>
        <v>6</v>
      </c>
      <c r="O37" s="71">
        <f t="shared" si="16"/>
        <v>1</v>
      </c>
      <c r="P37" s="72">
        <f t="shared" si="17"/>
        <v>0.83333333333333337</v>
      </c>
    </row>
    <row r="38" spans="1:16" s="4" customFormat="1" ht="15">
      <c r="A38" s="5" t="s">
        <v>56</v>
      </c>
      <c r="B38" s="69">
        <v>2</v>
      </c>
      <c r="C38" s="69">
        <v>6</v>
      </c>
      <c r="D38" s="69"/>
      <c r="E38" s="69"/>
      <c r="F38" s="69">
        <v>6</v>
      </c>
      <c r="G38" s="69">
        <v>3</v>
      </c>
      <c r="H38" s="69"/>
      <c r="I38" s="69"/>
      <c r="J38" s="69"/>
      <c r="K38" s="69">
        <v>1</v>
      </c>
      <c r="L38" s="69">
        <v>2</v>
      </c>
      <c r="M38" s="70">
        <f t="shared" si="14"/>
        <v>0.5</v>
      </c>
      <c r="N38" s="69">
        <f t="shared" si="15"/>
        <v>6</v>
      </c>
      <c r="O38" s="71">
        <f t="shared" si="16"/>
        <v>1</v>
      </c>
      <c r="P38" s="72">
        <f t="shared" si="17"/>
        <v>0.5</v>
      </c>
    </row>
    <row r="39" spans="1:16" s="4" customFormat="1" ht="15">
      <c r="A39" s="81" t="s">
        <v>78</v>
      </c>
      <c r="B39" s="69">
        <v>2</v>
      </c>
      <c r="C39" s="69">
        <v>6</v>
      </c>
      <c r="D39" s="69"/>
      <c r="E39" s="69"/>
      <c r="F39" s="69">
        <v>6</v>
      </c>
      <c r="G39" s="69">
        <v>3</v>
      </c>
      <c r="H39" s="69"/>
      <c r="I39" s="69"/>
      <c r="J39" s="69"/>
      <c r="K39" s="69">
        <v>1</v>
      </c>
      <c r="L39" s="69"/>
      <c r="M39" s="70">
        <f t="shared" si="14"/>
        <v>0.5</v>
      </c>
      <c r="N39" s="69">
        <f t="shared" si="15"/>
        <v>4</v>
      </c>
      <c r="O39" s="71">
        <f t="shared" si="16"/>
        <v>0.66666666666666663</v>
      </c>
      <c r="P39" s="72">
        <f t="shared" si="17"/>
        <v>0.5</v>
      </c>
    </row>
    <row r="40" spans="1:16" s="4" customFormat="1" ht="15">
      <c r="A40" s="5" t="s">
        <v>63</v>
      </c>
      <c r="B40" s="69">
        <v>2</v>
      </c>
      <c r="C40" s="69">
        <v>4</v>
      </c>
      <c r="D40" s="69"/>
      <c r="E40" s="69"/>
      <c r="F40" s="69">
        <v>4</v>
      </c>
      <c r="G40" s="69">
        <v>3</v>
      </c>
      <c r="H40" s="69"/>
      <c r="I40" s="69"/>
      <c r="J40" s="69"/>
      <c r="K40" s="69"/>
      <c r="L40" s="69"/>
      <c r="M40" s="70">
        <f t="shared" si="14"/>
        <v>0.75</v>
      </c>
      <c r="N40" s="69">
        <f t="shared" si="15"/>
        <v>3</v>
      </c>
      <c r="O40" s="71">
        <f t="shared" si="16"/>
        <v>0.75</v>
      </c>
      <c r="P40" s="72">
        <f t="shared" si="17"/>
        <v>0.75</v>
      </c>
    </row>
    <row r="41" spans="1:16" s="4" customFormat="1" ht="15">
      <c r="A41" s="5" t="s">
        <v>64</v>
      </c>
      <c r="B41" s="69">
        <v>2</v>
      </c>
      <c r="C41" s="69">
        <v>5</v>
      </c>
      <c r="D41" s="69"/>
      <c r="E41" s="69"/>
      <c r="F41" s="69">
        <v>5</v>
      </c>
      <c r="G41" s="69">
        <v>1</v>
      </c>
      <c r="H41" s="69">
        <v>1</v>
      </c>
      <c r="I41" s="69"/>
      <c r="J41" s="69"/>
      <c r="K41" s="69">
        <v>1</v>
      </c>
      <c r="L41" s="69">
        <v>1</v>
      </c>
      <c r="M41" s="70">
        <f t="shared" si="14"/>
        <v>0.2</v>
      </c>
      <c r="N41" s="69">
        <f t="shared" si="15"/>
        <v>3</v>
      </c>
      <c r="O41" s="71">
        <f t="shared" si="16"/>
        <v>0.6</v>
      </c>
      <c r="P41" s="72">
        <f t="shared" si="17"/>
        <v>0.4</v>
      </c>
    </row>
    <row r="42" spans="1:16" s="4" customFormat="1" ht="15">
      <c r="A42" s="5" t="s">
        <v>167</v>
      </c>
      <c r="B42" s="69">
        <v>2</v>
      </c>
      <c r="C42" s="69">
        <v>6</v>
      </c>
      <c r="D42" s="69">
        <v>1</v>
      </c>
      <c r="E42" s="69"/>
      <c r="F42" s="69">
        <v>5</v>
      </c>
      <c r="G42" s="69">
        <v>1</v>
      </c>
      <c r="H42" s="69"/>
      <c r="I42" s="69"/>
      <c r="J42" s="69"/>
      <c r="K42" s="69">
        <v>1</v>
      </c>
      <c r="L42" s="69"/>
      <c r="M42" s="70">
        <f t="shared" si="14"/>
        <v>0.2</v>
      </c>
      <c r="N42" s="69">
        <f t="shared" si="15"/>
        <v>2</v>
      </c>
      <c r="O42" s="71">
        <f t="shared" si="16"/>
        <v>0.4</v>
      </c>
      <c r="P42" s="72">
        <f t="shared" si="17"/>
        <v>0.2</v>
      </c>
    </row>
    <row r="43" spans="1:16" s="4" customFormat="1" ht="15">
      <c r="A43" s="28" t="s">
        <v>47</v>
      </c>
      <c r="B43" s="69">
        <v>2</v>
      </c>
      <c r="C43" s="69">
        <v>4</v>
      </c>
      <c r="D43" s="69"/>
      <c r="E43" s="69"/>
      <c r="F43" s="69">
        <v>4</v>
      </c>
      <c r="G43" s="69">
        <v>1</v>
      </c>
      <c r="H43" s="69"/>
      <c r="I43" s="69"/>
      <c r="J43" s="69"/>
      <c r="K43" s="69"/>
      <c r="L43" s="69"/>
      <c r="M43" s="70">
        <f t="shared" si="14"/>
        <v>0.25</v>
      </c>
      <c r="N43" s="69">
        <f t="shared" si="15"/>
        <v>1</v>
      </c>
      <c r="O43" s="71">
        <f t="shared" si="16"/>
        <v>0.25</v>
      </c>
      <c r="P43" s="72">
        <f t="shared" si="17"/>
        <v>0.25</v>
      </c>
    </row>
    <row r="44" spans="1:16" s="4" customFormat="1" ht="15">
      <c r="A44" s="26" t="s">
        <v>80</v>
      </c>
      <c r="B44" s="69">
        <v>2</v>
      </c>
      <c r="C44" s="69">
        <v>4</v>
      </c>
      <c r="D44" s="69"/>
      <c r="E44" s="69"/>
      <c r="F44" s="69">
        <v>4</v>
      </c>
      <c r="G44" s="69">
        <v>0</v>
      </c>
      <c r="H44" s="69"/>
      <c r="I44" s="69"/>
      <c r="J44" s="69"/>
      <c r="K44" s="69"/>
      <c r="L44" s="69"/>
      <c r="M44" s="70">
        <f t="shared" si="14"/>
        <v>0</v>
      </c>
      <c r="N44" s="69">
        <f t="shared" si="15"/>
        <v>0</v>
      </c>
      <c r="O44" s="71">
        <f t="shared" si="16"/>
        <v>0</v>
      </c>
      <c r="P44" s="72">
        <f t="shared" si="17"/>
        <v>0</v>
      </c>
    </row>
    <row r="45" spans="1:16" s="4" customFormat="1" ht="15">
      <c r="A45" s="101" t="s">
        <v>210</v>
      </c>
      <c r="B45" s="69">
        <v>2</v>
      </c>
      <c r="C45" s="69">
        <v>4</v>
      </c>
      <c r="D45" s="69"/>
      <c r="E45" s="69"/>
      <c r="F45" s="69">
        <v>4</v>
      </c>
      <c r="G45" s="69">
        <v>0</v>
      </c>
      <c r="H45" s="69"/>
      <c r="I45" s="69"/>
      <c r="J45" s="69"/>
      <c r="K45" s="69"/>
      <c r="L45" s="69"/>
      <c r="M45" s="70">
        <f t="shared" ref="M45" si="18">(G45/F45)</f>
        <v>0</v>
      </c>
      <c r="N45" s="69">
        <f t="shared" ref="N45" si="19">(G45+K45+L45)</f>
        <v>0</v>
      </c>
      <c r="O45" s="71">
        <f t="shared" ref="O45" si="20">(N45/F45)</f>
        <v>0</v>
      </c>
      <c r="P45" s="72">
        <f t="shared" ref="P45" si="21">((G45-H45-I45-J45)+(2*H45)+(3*I45)+(4*J45))/F45</f>
        <v>0</v>
      </c>
    </row>
    <row r="46" spans="1:16" s="4" customFormat="1" ht="5.0999999999999996" customHeight="1">
      <c r="A46" s="7"/>
      <c r="B46" s="7"/>
      <c r="C46" s="34"/>
      <c r="D46" s="34"/>
      <c r="E46" s="34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</row>
    <row r="47" spans="1:16" s="4" customFormat="1" ht="15">
      <c r="A47" s="5" t="s">
        <v>8</v>
      </c>
      <c r="B47" s="5"/>
      <c r="C47" s="45">
        <f t="shared" ref="C47:L47" si="22">SUM(C36:C46)</f>
        <v>50</v>
      </c>
      <c r="D47" s="6">
        <f t="shared" si="22"/>
        <v>2</v>
      </c>
      <c r="E47" s="6">
        <f t="shared" si="22"/>
        <v>0</v>
      </c>
      <c r="F47" s="45">
        <f t="shared" si="22"/>
        <v>48</v>
      </c>
      <c r="G47" s="45">
        <f t="shared" si="22"/>
        <v>21</v>
      </c>
      <c r="H47" s="6">
        <f t="shared" si="22"/>
        <v>2</v>
      </c>
      <c r="I47" s="6">
        <f t="shared" si="22"/>
        <v>0</v>
      </c>
      <c r="J47" s="6">
        <f t="shared" si="22"/>
        <v>0</v>
      </c>
      <c r="K47" s="45">
        <f t="shared" si="22"/>
        <v>5</v>
      </c>
      <c r="L47" s="45">
        <f t="shared" si="22"/>
        <v>5</v>
      </c>
      <c r="M47" s="1">
        <f>(G47/F47)</f>
        <v>0.4375</v>
      </c>
      <c r="N47" s="29">
        <f>G47+K47+L47</f>
        <v>31</v>
      </c>
      <c r="O47" s="41">
        <f>N47/F47</f>
        <v>0.64583333333333337</v>
      </c>
      <c r="P47" s="46">
        <f>((G47-H47-I47-J47)+(2*H47)+(3*I47)+(4*J47))/F47</f>
        <v>0.47916666666666669</v>
      </c>
    </row>
    <row r="48" spans="1:16" ht="30" customHeight="1">
      <c r="A48" s="105" t="s">
        <v>219</v>
      </c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6"/>
    </row>
    <row r="49" spans="1:16" s="4" customFormat="1" ht="15.75">
      <c r="A49" s="2" t="s">
        <v>28</v>
      </c>
      <c r="B49" s="3" t="s">
        <v>31</v>
      </c>
      <c r="C49" s="3" t="s">
        <v>42</v>
      </c>
      <c r="D49" s="3" t="s">
        <v>29</v>
      </c>
      <c r="E49" s="3" t="s">
        <v>37</v>
      </c>
      <c r="F49" s="3" t="s">
        <v>0</v>
      </c>
      <c r="G49" s="3" t="s">
        <v>1</v>
      </c>
      <c r="H49" s="3" t="s">
        <v>2</v>
      </c>
      <c r="I49" s="3" t="s">
        <v>3</v>
      </c>
      <c r="J49" s="3" t="s">
        <v>4</v>
      </c>
      <c r="K49" s="3" t="s">
        <v>5</v>
      </c>
      <c r="L49" s="3" t="s">
        <v>6</v>
      </c>
      <c r="M49" s="3" t="s">
        <v>7</v>
      </c>
      <c r="N49" s="3" t="s">
        <v>9</v>
      </c>
      <c r="O49" s="47" t="s">
        <v>25</v>
      </c>
      <c r="P49" s="3" t="s">
        <v>43</v>
      </c>
    </row>
    <row r="50" spans="1:16" s="4" customFormat="1" ht="5.0999999999999996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</row>
    <row r="51" spans="1:16" s="4" customFormat="1" ht="15">
      <c r="A51" s="5" t="s">
        <v>167</v>
      </c>
      <c r="B51" s="69">
        <v>7</v>
      </c>
      <c r="C51" s="69">
        <v>21</v>
      </c>
      <c r="D51" s="69">
        <v>1</v>
      </c>
      <c r="E51" s="69"/>
      <c r="F51" s="69">
        <v>20</v>
      </c>
      <c r="G51" s="69">
        <v>14</v>
      </c>
      <c r="H51" s="69">
        <v>2</v>
      </c>
      <c r="I51" s="69">
        <v>2</v>
      </c>
      <c r="J51" s="69">
        <v>2</v>
      </c>
      <c r="K51" s="69">
        <v>11</v>
      </c>
      <c r="L51" s="69">
        <v>7</v>
      </c>
      <c r="M51" s="70">
        <f>(G51/F51)</f>
        <v>0.7</v>
      </c>
      <c r="N51" s="69">
        <f>(G51+K51+L51)</f>
        <v>32</v>
      </c>
      <c r="O51" s="71">
        <f>(N51/F51)</f>
        <v>1.6</v>
      </c>
      <c r="P51" s="72">
        <f>((G51-H51-I51-J51)+(2*H51)+(3*I51)+(4*J51))/F51</f>
        <v>1.3</v>
      </c>
    </row>
    <row r="52" spans="1:16" s="4" customFormat="1" ht="15">
      <c r="A52" s="5" t="s">
        <v>56</v>
      </c>
      <c r="B52" s="69">
        <v>7</v>
      </c>
      <c r="C52" s="69">
        <v>20</v>
      </c>
      <c r="D52" s="69"/>
      <c r="E52" s="69">
        <v>1</v>
      </c>
      <c r="F52" s="69">
        <v>19</v>
      </c>
      <c r="G52" s="69">
        <v>13</v>
      </c>
      <c r="H52" s="69">
        <v>5</v>
      </c>
      <c r="I52" s="69"/>
      <c r="J52" s="69"/>
      <c r="K52" s="69">
        <v>8</v>
      </c>
      <c r="L52" s="69">
        <v>7</v>
      </c>
      <c r="M52" s="70">
        <f>(G52/F52)</f>
        <v>0.68421052631578949</v>
      </c>
      <c r="N52" s="69">
        <f>(G52+K52+L52)</f>
        <v>28</v>
      </c>
      <c r="O52" s="71">
        <f>(N52/F52)</f>
        <v>1.4736842105263157</v>
      </c>
      <c r="P52" s="72">
        <f>((G52-H52-I52-J52)+(2*H52)+(3*I52)+(4*J52))/F52</f>
        <v>0.94736842105263153</v>
      </c>
    </row>
    <row r="53" spans="1:16" s="4" customFormat="1" ht="15">
      <c r="A53" s="5" t="s">
        <v>94</v>
      </c>
      <c r="B53" s="69">
        <v>7</v>
      </c>
      <c r="C53" s="69">
        <v>17</v>
      </c>
      <c r="D53" s="69">
        <v>1</v>
      </c>
      <c r="E53" s="69">
        <v>1</v>
      </c>
      <c r="F53" s="69">
        <v>15</v>
      </c>
      <c r="G53" s="69">
        <v>10</v>
      </c>
      <c r="H53" s="69">
        <v>3</v>
      </c>
      <c r="I53" s="69"/>
      <c r="J53" s="69">
        <v>1</v>
      </c>
      <c r="K53" s="69">
        <v>3</v>
      </c>
      <c r="L53" s="69">
        <v>9</v>
      </c>
      <c r="M53" s="70">
        <f>(G53/F53)</f>
        <v>0.66666666666666663</v>
      </c>
      <c r="N53" s="69">
        <f>(G53+K53+L53)</f>
        <v>22</v>
      </c>
      <c r="O53" s="71">
        <f>(N53/F53)</f>
        <v>1.4666666666666666</v>
      </c>
      <c r="P53" s="72">
        <f>((G53-H53-I53-J53)+(2*H53)+(3*I53)+(4*J53))/F53</f>
        <v>1.0666666666666667</v>
      </c>
    </row>
    <row r="54" spans="1:16" s="4" customFormat="1" ht="15">
      <c r="A54" s="5" t="s">
        <v>64</v>
      </c>
      <c r="B54" s="69">
        <v>7</v>
      </c>
      <c r="C54" s="69">
        <v>16</v>
      </c>
      <c r="D54" s="69"/>
      <c r="E54" s="69"/>
      <c r="F54" s="69">
        <v>16</v>
      </c>
      <c r="G54" s="69">
        <v>10</v>
      </c>
      <c r="H54" s="69">
        <v>2</v>
      </c>
      <c r="I54" s="69"/>
      <c r="J54" s="69"/>
      <c r="K54" s="69">
        <v>6</v>
      </c>
      <c r="L54" s="69">
        <v>5</v>
      </c>
      <c r="M54" s="70">
        <f>(G54/F54)</f>
        <v>0.625</v>
      </c>
      <c r="N54" s="69">
        <f>(G54+K54+L54)</f>
        <v>21</v>
      </c>
      <c r="O54" s="71">
        <f>(N54/F54)</f>
        <v>1.3125</v>
      </c>
      <c r="P54" s="72">
        <f>((G54-H54-I54-J54)+(2*H54)+(3*I54)+(4*J54))/F54</f>
        <v>0.75</v>
      </c>
    </row>
    <row r="55" spans="1:16" s="4" customFormat="1" ht="15">
      <c r="A55" s="5" t="s">
        <v>90</v>
      </c>
      <c r="B55" s="69">
        <v>7</v>
      </c>
      <c r="C55" s="69">
        <v>18</v>
      </c>
      <c r="D55" s="69"/>
      <c r="E55" s="69"/>
      <c r="F55" s="69">
        <v>18</v>
      </c>
      <c r="G55" s="69">
        <v>13</v>
      </c>
      <c r="H55" s="69"/>
      <c r="I55" s="69"/>
      <c r="J55" s="69"/>
      <c r="K55" s="69">
        <v>6</v>
      </c>
      <c r="L55" s="69">
        <v>2</v>
      </c>
      <c r="M55" s="70">
        <f>(G55/F55)</f>
        <v>0.72222222222222221</v>
      </c>
      <c r="N55" s="69">
        <f>(G55+K55+L55)</f>
        <v>21</v>
      </c>
      <c r="O55" s="71">
        <f>(N55/F55)</f>
        <v>1.1666666666666667</v>
      </c>
      <c r="P55" s="72">
        <f>((G55-H55-I55-J55)+(2*H55)+(3*I55)+(4*J55))/F55</f>
        <v>0.72222222222222221</v>
      </c>
    </row>
    <row r="56" spans="1:16" s="4" customFormat="1" ht="15">
      <c r="A56" s="81" t="s">
        <v>78</v>
      </c>
      <c r="B56" s="69">
        <v>7</v>
      </c>
      <c r="C56" s="69">
        <v>20</v>
      </c>
      <c r="D56" s="69"/>
      <c r="E56" s="69"/>
      <c r="F56" s="69">
        <v>20</v>
      </c>
      <c r="G56" s="69">
        <v>9</v>
      </c>
      <c r="H56" s="69">
        <v>1</v>
      </c>
      <c r="I56" s="69"/>
      <c r="J56" s="69"/>
      <c r="K56" s="69">
        <v>6</v>
      </c>
      <c r="L56" s="69">
        <v>5</v>
      </c>
      <c r="M56" s="70">
        <f>(G56/F56)</f>
        <v>0.45</v>
      </c>
      <c r="N56" s="69">
        <f>(G56+K56+L56)</f>
        <v>20</v>
      </c>
      <c r="O56" s="71">
        <f>(N56/F56)</f>
        <v>1</v>
      </c>
      <c r="P56" s="72">
        <f>((G56-H56-I56-J56)+(2*H56)+(3*I56)+(4*J56))/F56</f>
        <v>0.5</v>
      </c>
    </row>
    <row r="57" spans="1:16" s="4" customFormat="1" ht="15">
      <c r="A57" s="28" t="s">
        <v>47</v>
      </c>
      <c r="B57" s="69">
        <v>7</v>
      </c>
      <c r="C57" s="69">
        <v>18</v>
      </c>
      <c r="D57" s="69"/>
      <c r="E57" s="69">
        <v>1</v>
      </c>
      <c r="F57" s="69">
        <v>17</v>
      </c>
      <c r="G57" s="69">
        <v>7</v>
      </c>
      <c r="H57" s="69">
        <v>1</v>
      </c>
      <c r="I57" s="69"/>
      <c r="J57" s="69"/>
      <c r="K57" s="69">
        <v>5</v>
      </c>
      <c r="L57" s="69">
        <v>5</v>
      </c>
      <c r="M57" s="70">
        <f>(G57/F57)</f>
        <v>0.41176470588235292</v>
      </c>
      <c r="N57" s="69">
        <f>(G57+K57+L57)</f>
        <v>17</v>
      </c>
      <c r="O57" s="71">
        <f>(N57/F57)</f>
        <v>1</v>
      </c>
      <c r="P57" s="72">
        <f>((G57-H57-I57-J57)+(2*H57)+(3*I57)+(4*J57))/F57</f>
        <v>0.47058823529411764</v>
      </c>
    </row>
    <row r="58" spans="1:16" s="4" customFormat="1" ht="15">
      <c r="A58" s="5" t="s">
        <v>63</v>
      </c>
      <c r="B58" s="69">
        <v>7</v>
      </c>
      <c r="C58" s="69">
        <v>15</v>
      </c>
      <c r="D58" s="69"/>
      <c r="E58" s="69"/>
      <c r="F58" s="69">
        <v>15</v>
      </c>
      <c r="G58" s="69">
        <v>10</v>
      </c>
      <c r="H58" s="69">
        <v>1</v>
      </c>
      <c r="I58" s="69"/>
      <c r="J58" s="69"/>
      <c r="K58" s="69">
        <v>3</v>
      </c>
      <c r="L58" s="69">
        <v>3</v>
      </c>
      <c r="M58" s="70">
        <f>(G58/F58)</f>
        <v>0.66666666666666663</v>
      </c>
      <c r="N58" s="69">
        <f>(G58+K58+L58)</f>
        <v>16</v>
      </c>
      <c r="O58" s="71">
        <f>(N58/F58)</f>
        <v>1.0666666666666667</v>
      </c>
      <c r="P58" s="72">
        <f>((G58-H58-I58-J58)+(2*H58)+(3*I58)+(4*J58))/F58</f>
        <v>0.73333333333333328</v>
      </c>
    </row>
    <row r="59" spans="1:16" s="4" customFormat="1" ht="15">
      <c r="A59" s="5" t="s">
        <v>166</v>
      </c>
      <c r="B59" s="69">
        <v>3</v>
      </c>
      <c r="C59" s="69">
        <v>9</v>
      </c>
      <c r="D59" s="69"/>
      <c r="E59" s="69"/>
      <c r="F59" s="69">
        <v>9</v>
      </c>
      <c r="G59" s="69">
        <v>5</v>
      </c>
      <c r="H59" s="69"/>
      <c r="I59" s="69">
        <v>1</v>
      </c>
      <c r="J59" s="69"/>
      <c r="K59" s="69">
        <v>1</v>
      </c>
      <c r="L59" s="69">
        <v>8</v>
      </c>
      <c r="M59" s="70">
        <f>(G59/F59)</f>
        <v>0.55555555555555558</v>
      </c>
      <c r="N59" s="69">
        <f>(G59+K59+L59)</f>
        <v>14</v>
      </c>
      <c r="O59" s="71">
        <f>(N59/F59)</f>
        <v>1.5555555555555556</v>
      </c>
      <c r="P59" s="72">
        <f>((G59-H59-I59-J59)+(2*H59)+(3*I59)+(4*J59))/F59</f>
        <v>0.77777777777777779</v>
      </c>
    </row>
    <row r="60" spans="1:16" s="4" customFormat="1" ht="15">
      <c r="A60" s="81" t="s">
        <v>110</v>
      </c>
      <c r="B60" s="69">
        <v>3</v>
      </c>
      <c r="C60" s="69">
        <v>6</v>
      </c>
      <c r="D60" s="69"/>
      <c r="E60" s="69"/>
      <c r="F60" s="69">
        <v>6</v>
      </c>
      <c r="G60" s="69">
        <v>5</v>
      </c>
      <c r="H60" s="69"/>
      <c r="I60" s="69"/>
      <c r="J60" s="69"/>
      <c r="K60" s="69">
        <v>3</v>
      </c>
      <c r="L60" s="69">
        <v>1</v>
      </c>
      <c r="M60" s="70">
        <f>(G60/F60)</f>
        <v>0.83333333333333337</v>
      </c>
      <c r="N60" s="69">
        <f>(G60+K60+L60)</f>
        <v>9</v>
      </c>
      <c r="O60" s="71">
        <f>(N60/F60)</f>
        <v>1.5</v>
      </c>
      <c r="P60" s="72">
        <f>((G60-H60-I60-J60)+(2*H60)+(3*I60)+(4*J60))/F60</f>
        <v>0.83333333333333337</v>
      </c>
    </row>
    <row r="61" spans="1:16" s="4" customFormat="1" ht="15">
      <c r="A61" s="26" t="s">
        <v>80</v>
      </c>
      <c r="B61" s="69">
        <v>7</v>
      </c>
      <c r="C61" s="69">
        <v>15</v>
      </c>
      <c r="D61" s="69"/>
      <c r="E61" s="69"/>
      <c r="F61" s="69">
        <v>15</v>
      </c>
      <c r="G61" s="69">
        <v>2</v>
      </c>
      <c r="H61" s="69"/>
      <c r="I61" s="69"/>
      <c r="J61" s="69"/>
      <c r="K61" s="69">
        <v>1</v>
      </c>
      <c r="L61" s="69">
        <v>1</v>
      </c>
      <c r="M61" s="70">
        <f>(G61/F61)</f>
        <v>0.13333333333333333</v>
      </c>
      <c r="N61" s="69">
        <f>(G61+K61+L61)</f>
        <v>4</v>
      </c>
      <c r="O61" s="71">
        <f>(N61/F61)</f>
        <v>0.26666666666666666</v>
      </c>
      <c r="P61" s="72">
        <f>((G61-H61-I61-J61)+(2*H61)+(3*I61)+(4*J61))/F61</f>
        <v>0.13333333333333333</v>
      </c>
    </row>
    <row r="62" spans="1:16" s="4" customFormat="1" ht="15">
      <c r="A62" s="101" t="s">
        <v>210</v>
      </c>
      <c r="B62" s="69">
        <v>4</v>
      </c>
      <c r="C62" s="69">
        <v>9</v>
      </c>
      <c r="D62" s="69"/>
      <c r="E62" s="69"/>
      <c r="F62" s="69">
        <v>9</v>
      </c>
      <c r="G62" s="69">
        <v>0</v>
      </c>
      <c r="H62" s="69"/>
      <c r="I62" s="69"/>
      <c r="J62" s="69"/>
      <c r="K62" s="69"/>
      <c r="L62" s="69"/>
      <c r="M62" s="70">
        <f>(G62/F62)</f>
        <v>0</v>
      </c>
      <c r="N62" s="69">
        <f>(G62+K62+L62)</f>
        <v>0</v>
      </c>
      <c r="O62" s="71">
        <f>(N62/F62)</f>
        <v>0</v>
      </c>
      <c r="P62" s="72">
        <f>((G62-H62-I62-J62)+(2*H62)+(3*I62)+(4*J62))/F62</f>
        <v>0</v>
      </c>
    </row>
    <row r="63" spans="1:16" s="4" customFormat="1" ht="5.0999999999999996" customHeight="1">
      <c r="A63" s="7"/>
      <c r="B63" s="7"/>
      <c r="C63" s="34"/>
      <c r="D63" s="34"/>
      <c r="E63" s="34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</row>
    <row r="64" spans="1:16" s="4" customFormat="1" ht="15">
      <c r="A64" s="5" t="s">
        <v>8</v>
      </c>
      <c r="B64" s="5"/>
      <c r="C64" s="45">
        <f t="shared" ref="C64" si="23">SUM(C51:C63)</f>
        <v>184</v>
      </c>
      <c r="D64" s="6">
        <f t="shared" ref="D64" si="24">SUM(D51:D63)</f>
        <v>2</v>
      </c>
      <c r="E64" s="6">
        <f t="shared" ref="E64" si="25">SUM(E51:E63)</f>
        <v>3</v>
      </c>
      <c r="F64" s="45">
        <f t="shared" ref="F64" si="26">SUM(F51:F63)</f>
        <v>179</v>
      </c>
      <c r="G64" s="45">
        <f t="shared" ref="G64" si="27">SUM(G51:G63)</f>
        <v>98</v>
      </c>
      <c r="H64" s="6">
        <f t="shared" ref="H64" si="28">SUM(H51:H63)</f>
        <v>15</v>
      </c>
      <c r="I64" s="6">
        <f t="shared" ref="I64" si="29">SUM(I51:I63)</f>
        <v>3</v>
      </c>
      <c r="J64" s="6">
        <f t="shared" ref="J64" si="30">SUM(J51:J63)</f>
        <v>3</v>
      </c>
      <c r="K64" s="45">
        <f t="shared" ref="K64" si="31">SUM(K51:K63)</f>
        <v>53</v>
      </c>
      <c r="L64" s="45">
        <f t="shared" ref="L64" si="32">SUM(L51:L63)</f>
        <v>53</v>
      </c>
      <c r="M64" s="1">
        <f>(G64/F64)</f>
        <v>0.54748603351955305</v>
      </c>
      <c r="N64" s="29">
        <f>G64+K64+L64</f>
        <v>204</v>
      </c>
      <c r="O64" s="41">
        <f>N64/F64</f>
        <v>1.1396648044692737</v>
      </c>
      <c r="P64" s="46">
        <f>((G64-H64-I64-J64)+(2*H64)+(3*I64)+(4*J64))/F64</f>
        <v>0.71508379888268159</v>
      </c>
    </row>
    <row r="65" spans="1:17" ht="30" customHeight="1">
      <c r="A65" s="102" t="s">
        <v>198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4"/>
    </row>
    <row r="66" spans="1:17" s="4" customFormat="1" ht="15.75">
      <c r="A66" s="2" t="s">
        <v>28</v>
      </c>
      <c r="B66" s="3" t="s">
        <v>31</v>
      </c>
      <c r="C66" s="3" t="s">
        <v>42</v>
      </c>
      <c r="D66" s="3" t="s">
        <v>29</v>
      </c>
      <c r="E66" s="3" t="s">
        <v>37</v>
      </c>
      <c r="F66" s="3" t="s">
        <v>0</v>
      </c>
      <c r="G66" s="3" t="s">
        <v>1</v>
      </c>
      <c r="H66" s="3" t="s">
        <v>2</v>
      </c>
      <c r="I66" s="3" t="s">
        <v>3</v>
      </c>
      <c r="J66" s="3" t="s">
        <v>4</v>
      </c>
      <c r="K66" s="3" t="s">
        <v>5</v>
      </c>
      <c r="L66" s="3" t="s">
        <v>6</v>
      </c>
      <c r="M66" s="3" t="s">
        <v>7</v>
      </c>
      <c r="N66" s="3" t="s">
        <v>9</v>
      </c>
      <c r="O66" s="47" t="s">
        <v>25</v>
      </c>
      <c r="P66" s="3" t="s">
        <v>43</v>
      </c>
    </row>
    <row r="67" spans="1:17" s="4" customFormat="1" ht="5.0999999999999996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</row>
    <row r="68" spans="1:17" s="4" customFormat="1" ht="15">
      <c r="A68" s="5" t="s">
        <v>168</v>
      </c>
      <c r="B68" s="69">
        <v>3</v>
      </c>
      <c r="C68" s="69">
        <v>10</v>
      </c>
      <c r="D68" s="69"/>
      <c r="E68" s="69"/>
      <c r="F68" s="69">
        <v>10</v>
      </c>
      <c r="G68" s="69">
        <v>7</v>
      </c>
      <c r="H68" s="69"/>
      <c r="I68" s="69"/>
      <c r="J68" s="69"/>
      <c r="K68" s="69">
        <v>4</v>
      </c>
      <c r="L68" s="69">
        <v>3</v>
      </c>
      <c r="M68" s="70">
        <f t="shared" ref="M68:M77" si="33">(G68/F68)</f>
        <v>0.7</v>
      </c>
      <c r="N68" s="69">
        <f t="shared" ref="N68:N77" si="34">(G68+K68+L68)</f>
        <v>14</v>
      </c>
      <c r="O68" s="71">
        <f t="shared" ref="O68:O77" si="35">(N68/F68)</f>
        <v>1.4</v>
      </c>
      <c r="P68" s="72">
        <f t="shared" ref="P68:P77" si="36">((G68-H68-I68-J68)+(2*H68)+(3*I68)+(4*J68))/F68</f>
        <v>0.7</v>
      </c>
      <c r="Q68" s="89"/>
    </row>
    <row r="69" spans="1:17" s="4" customFormat="1" ht="15">
      <c r="A69" s="5" t="s">
        <v>169</v>
      </c>
      <c r="B69" s="69">
        <v>3</v>
      </c>
      <c r="C69" s="69">
        <v>7</v>
      </c>
      <c r="D69" s="69"/>
      <c r="E69" s="69"/>
      <c r="F69" s="69">
        <v>7</v>
      </c>
      <c r="G69" s="69">
        <v>5</v>
      </c>
      <c r="H69" s="69">
        <v>2</v>
      </c>
      <c r="I69" s="69"/>
      <c r="J69" s="69">
        <v>1</v>
      </c>
      <c r="K69" s="69">
        <v>4</v>
      </c>
      <c r="L69" s="69">
        <v>4</v>
      </c>
      <c r="M69" s="70">
        <f t="shared" si="33"/>
        <v>0.7142857142857143</v>
      </c>
      <c r="N69" s="69">
        <f t="shared" si="34"/>
        <v>13</v>
      </c>
      <c r="O69" s="71">
        <f t="shared" si="35"/>
        <v>1.8571428571428572</v>
      </c>
      <c r="P69" s="72">
        <f t="shared" si="36"/>
        <v>1.4285714285714286</v>
      </c>
      <c r="Q69" s="89"/>
    </row>
    <row r="70" spans="1:17" s="4" customFormat="1" ht="15">
      <c r="A70" s="5" t="s">
        <v>96</v>
      </c>
      <c r="B70" s="69">
        <v>3</v>
      </c>
      <c r="C70" s="69">
        <v>9</v>
      </c>
      <c r="D70" s="69"/>
      <c r="E70" s="69"/>
      <c r="F70" s="69">
        <v>9</v>
      </c>
      <c r="G70" s="69">
        <v>6</v>
      </c>
      <c r="H70" s="69"/>
      <c r="I70" s="69"/>
      <c r="J70" s="69">
        <v>1</v>
      </c>
      <c r="K70" s="69">
        <v>3</v>
      </c>
      <c r="L70" s="69">
        <v>4</v>
      </c>
      <c r="M70" s="70">
        <f t="shared" si="33"/>
        <v>0.66666666666666663</v>
      </c>
      <c r="N70" s="69">
        <f t="shared" si="34"/>
        <v>13</v>
      </c>
      <c r="O70" s="71">
        <f t="shared" si="35"/>
        <v>1.4444444444444444</v>
      </c>
      <c r="P70" s="72">
        <f t="shared" si="36"/>
        <v>1</v>
      </c>
      <c r="Q70" s="89"/>
    </row>
    <row r="71" spans="1:17" s="4" customFormat="1" ht="15">
      <c r="A71" s="5" t="s">
        <v>66</v>
      </c>
      <c r="B71" s="69">
        <v>3</v>
      </c>
      <c r="C71" s="69">
        <v>9</v>
      </c>
      <c r="D71" s="69"/>
      <c r="E71" s="69"/>
      <c r="F71" s="69">
        <v>9</v>
      </c>
      <c r="G71" s="69">
        <v>4</v>
      </c>
      <c r="H71" s="69"/>
      <c r="I71" s="69"/>
      <c r="J71" s="69"/>
      <c r="K71" s="69">
        <v>1</v>
      </c>
      <c r="L71" s="69">
        <v>6</v>
      </c>
      <c r="M71" s="70">
        <f t="shared" si="33"/>
        <v>0.44444444444444442</v>
      </c>
      <c r="N71" s="69">
        <f t="shared" si="34"/>
        <v>11</v>
      </c>
      <c r="O71" s="71">
        <f t="shared" si="35"/>
        <v>1.2222222222222223</v>
      </c>
      <c r="P71" s="72">
        <f t="shared" si="36"/>
        <v>0.44444444444444442</v>
      </c>
      <c r="Q71" s="89"/>
    </row>
    <row r="72" spans="1:17" s="4" customFormat="1" ht="15">
      <c r="A72" s="26" t="s">
        <v>172</v>
      </c>
      <c r="B72" s="69">
        <v>3</v>
      </c>
      <c r="C72" s="69">
        <v>9</v>
      </c>
      <c r="D72" s="69"/>
      <c r="E72" s="69"/>
      <c r="F72" s="69">
        <v>9</v>
      </c>
      <c r="G72" s="69">
        <v>6</v>
      </c>
      <c r="H72" s="69"/>
      <c r="I72" s="69"/>
      <c r="J72" s="69"/>
      <c r="K72" s="69">
        <v>2</v>
      </c>
      <c r="L72" s="69">
        <v>2</v>
      </c>
      <c r="M72" s="70">
        <f t="shared" si="33"/>
        <v>0.66666666666666663</v>
      </c>
      <c r="N72" s="69">
        <f t="shared" si="34"/>
        <v>10</v>
      </c>
      <c r="O72" s="71">
        <f t="shared" si="35"/>
        <v>1.1111111111111112</v>
      </c>
      <c r="P72" s="72">
        <f t="shared" si="36"/>
        <v>0.66666666666666663</v>
      </c>
      <c r="Q72" s="89"/>
    </row>
    <row r="73" spans="1:17" s="4" customFormat="1" ht="15">
      <c r="A73" s="5" t="s">
        <v>59</v>
      </c>
      <c r="B73" s="69">
        <v>3</v>
      </c>
      <c r="C73" s="69">
        <v>7</v>
      </c>
      <c r="D73" s="69"/>
      <c r="E73" s="69"/>
      <c r="F73" s="69">
        <v>7</v>
      </c>
      <c r="G73" s="69">
        <v>4</v>
      </c>
      <c r="H73" s="69"/>
      <c r="I73" s="69"/>
      <c r="J73" s="69"/>
      <c r="K73" s="69">
        <v>3</v>
      </c>
      <c r="L73" s="69">
        <v>1</v>
      </c>
      <c r="M73" s="70">
        <f t="shared" si="33"/>
        <v>0.5714285714285714</v>
      </c>
      <c r="N73" s="69">
        <f t="shared" si="34"/>
        <v>8</v>
      </c>
      <c r="O73" s="71">
        <f t="shared" si="35"/>
        <v>1.1428571428571428</v>
      </c>
      <c r="P73" s="72">
        <f t="shared" si="36"/>
        <v>0.5714285714285714</v>
      </c>
      <c r="Q73" s="89"/>
    </row>
    <row r="74" spans="1:17" s="4" customFormat="1" ht="15">
      <c r="A74" s="26" t="s">
        <v>171</v>
      </c>
      <c r="B74" s="69">
        <v>3</v>
      </c>
      <c r="C74" s="69">
        <v>7</v>
      </c>
      <c r="D74" s="69"/>
      <c r="E74" s="69"/>
      <c r="F74" s="69">
        <v>7</v>
      </c>
      <c r="G74" s="69">
        <v>4</v>
      </c>
      <c r="H74" s="69"/>
      <c r="I74" s="69"/>
      <c r="J74" s="69"/>
      <c r="K74" s="69">
        <v>3</v>
      </c>
      <c r="L74" s="69">
        <v>1</v>
      </c>
      <c r="M74" s="70">
        <f t="shared" si="33"/>
        <v>0.5714285714285714</v>
      </c>
      <c r="N74" s="69">
        <f t="shared" si="34"/>
        <v>8</v>
      </c>
      <c r="O74" s="71">
        <f t="shared" si="35"/>
        <v>1.1428571428571428</v>
      </c>
      <c r="P74" s="72">
        <f t="shared" si="36"/>
        <v>0.5714285714285714</v>
      </c>
      <c r="Q74" s="89"/>
    </row>
    <row r="75" spans="1:17" s="4" customFormat="1" ht="15">
      <c r="A75" s="5" t="s">
        <v>92</v>
      </c>
      <c r="B75" s="69">
        <v>3</v>
      </c>
      <c r="C75" s="69">
        <v>7</v>
      </c>
      <c r="D75" s="69"/>
      <c r="E75" s="69"/>
      <c r="F75" s="69">
        <v>7</v>
      </c>
      <c r="G75" s="69">
        <v>4</v>
      </c>
      <c r="H75" s="69">
        <v>1</v>
      </c>
      <c r="I75" s="69"/>
      <c r="J75" s="69"/>
      <c r="K75" s="69">
        <v>1</v>
      </c>
      <c r="L75" s="69">
        <v>3</v>
      </c>
      <c r="M75" s="70">
        <f t="shared" si="33"/>
        <v>0.5714285714285714</v>
      </c>
      <c r="N75" s="69">
        <f t="shared" si="34"/>
        <v>8</v>
      </c>
      <c r="O75" s="71">
        <f t="shared" si="35"/>
        <v>1.1428571428571428</v>
      </c>
      <c r="P75" s="72">
        <f t="shared" si="36"/>
        <v>0.7142857142857143</v>
      </c>
      <c r="Q75" s="89"/>
    </row>
    <row r="76" spans="1:17" s="4" customFormat="1" ht="15">
      <c r="A76" s="76" t="s">
        <v>170</v>
      </c>
      <c r="B76" s="69">
        <v>3</v>
      </c>
      <c r="C76" s="69">
        <v>8</v>
      </c>
      <c r="D76" s="69"/>
      <c r="E76" s="69"/>
      <c r="F76" s="69">
        <v>8</v>
      </c>
      <c r="G76" s="69">
        <v>4</v>
      </c>
      <c r="H76" s="69"/>
      <c r="I76" s="69"/>
      <c r="J76" s="69"/>
      <c r="K76" s="69">
        <v>2</v>
      </c>
      <c r="L76" s="69">
        <v>0</v>
      </c>
      <c r="M76" s="70">
        <f t="shared" si="33"/>
        <v>0.5</v>
      </c>
      <c r="N76" s="69">
        <f t="shared" si="34"/>
        <v>6</v>
      </c>
      <c r="O76" s="71">
        <f t="shared" si="35"/>
        <v>0.75</v>
      </c>
      <c r="P76" s="72">
        <f t="shared" si="36"/>
        <v>0.5</v>
      </c>
      <c r="Q76" s="89"/>
    </row>
    <row r="77" spans="1:17" s="4" customFormat="1" ht="15">
      <c r="A77" s="5" t="s">
        <v>65</v>
      </c>
      <c r="B77" s="69">
        <v>3</v>
      </c>
      <c r="C77" s="69">
        <v>10</v>
      </c>
      <c r="D77" s="69"/>
      <c r="E77" s="69"/>
      <c r="F77" s="69">
        <v>10</v>
      </c>
      <c r="G77" s="69">
        <v>3</v>
      </c>
      <c r="H77" s="69">
        <v>1</v>
      </c>
      <c r="I77" s="69"/>
      <c r="J77" s="69"/>
      <c r="K77" s="69">
        <v>1</v>
      </c>
      <c r="L77" s="69">
        <v>0</v>
      </c>
      <c r="M77" s="70">
        <f t="shared" si="33"/>
        <v>0.3</v>
      </c>
      <c r="N77" s="69">
        <f t="shared" si="34"/>
        <v>4</v>
      </c>
      <c r="O77" s="71">
        <f t="shared" si="35"/>
        <v>0.4</v>
      </c>
      <c r="P77" s="72">
        <f t="shared" si="36"/>
        <v>0.4</v>
      </c>
      <c r="Q77" s="89"/>
    </row>
    <row r="78" spans="1:17" s="4" customFormat="1" ht="5.0999999999999996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34"/>
      <c r="O78" s="7"/>
      <c r="P78" s="7"/>
    </row>
    <row r="79" spans="1:17" s="4" customFormat="1" ht="15">
      <c r="A79" s="5" t="s">
        <v>8</v>
      </c>
      <c r="B79" s="5"/>
      <c r="C79" s="45">
        <f t="shared" ref="C79:L79" si="37">SUM(C68:C78)</f>
        <v>83</v>
      </c>
      <c r="D79" s="6">
        <f t="shared" si="37"/>
        <v>0</v>
      </c>
      <c r="E79" s="6">
        <f t="shared" si="37"/>
        <v>0</v>
      </c>
      <c r="F79" s="45">
        <f t="shared" si="37"/>
        <v>83</v>
      </c>
      <c r="G79" s="45">
        <f t="shared" si="37"/>
        <v>47</v>
      </c>
      <c r="H79" s="6">
        <f t="shared" si="37"/>
        <v>4</v>
      </c>
      <c r="I79" s="6">
        <f t="shared" si="37"/>
        <v>0</v>
      </c>
      <c r="J79" s="6">
        <f t="shared" si="37"/>
        <v>2</v>
      </c>
      <c r="K79" s="45">
        <f t="shared" si="37"/>
        <v>24</v>
      </c>
      <c r="L79" s="45">
        <f t="shared" si="37"/>
        <v>24</v>
      </c>
      <c r="M79" s="1">
        <f>(G79/F79)</f>
        <v>0.5662650602409639</v>
      </c>
      <c r="N79" s="29">
        <f>G79+K79+L79</f>
        <v>95</v>
      </c>
      <c r="O79" s="41">
        <f>N79/F79</f>
        <v>1.1445783132530121</v>
      </c>
      <c r="P79" s="46">
        <f>((G79-H79-I79-J79)+(2*H79)+(3*I79)+(4*J79))/F79</f>
        <v>0.68674698795180722</v>
      </c>
    </row>
    <row r="80" spans="1:17" ht="30" customHeight="1">
      <c r="A80" s="102" t="s">
        <v>206</v>
      </c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4"/>
    </row>
    <row r="81" spans="1:17" ht="15.75">
      <c r="A81" s="2" t="s">
        <v>30</v>
      </c>
      <c r="B81" s="3" t="s">
        <v>31</v>
      </c>
      <c r="C81" s="3" t="s">
        <v>42</v>
      </c>
      <c r="D81" s="3" t="s">
        <v>29</v>
      </c>
      <c r="E81" s="3" t="s">
        <v>37</v>
      </c>
      <c r="F81" s="3" t="s">
        <v>0</v>
      </c>
      <c r="G81" s="3" t="s">
        <v>1</v>
      </c>
      <c r="H81" s="3" t="s">
        <v>2</v>
      </c>
      <c r="I81" s="3" t="s">
        <v>3</v>
      </c>
      <c r="J81" s="3" t="s">
        <v>4</v>
      </c>
      <c r="K81" s="3" t="s">
        <v>5</v>
      </c>
      <c r="L81" s="3" t="s">
        <v>6</v>
      </c>
      <c r="M81" s="3" t="s">
        <v>7</v>
      </c>
      <c r="N81" s="3" t="s">
        <v>9</v>
      </c>
      <c r="O81" s="47" t="s">
        <v>25</v>
      </c>
      <c r="P81" s="3" t="s">
        <v>43</v>
      </c>
    </row>
    <row r="82" spans="1:17" ht="5.0999999999999996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48"/>
      <c r="P82" s="7"/>
    </row>
    <row r="83" spans="1:17" ht="15">
      <c r="A83" s="31" t="s">
        <v>168</v>
      </c>
      <c r="B83" s="69">
        <v>2</v>
      </c>
      <c r="C83" s="69">
        <v>5</v>
      </c>
      <c r="D83" s="69"/>
      <c r="E83" s="69"/>
      <c r="F83" s="69">
        <v>5</v>
      </c>
      <c r="G83" s="69">
        <v>4</v>
      </c>
      <c r="H83" s="69">
        <v>2</v>
      </c>
      <c r="I83" s="69"/>
      <c r="J83" s="69"/>
      <c r="K83" s="69">
        <v>3</v>
      </c>
      <c r="L83" s="69">
        <v>4</v>
      </c>
      <c r="M83" s="70">
        <f>(G83/F83)</f>
        <v>0.8</v>
      </c>
      <c r="N83" s="69">
        <f>(G83+K83+L83)</f>
        <v>11</v>
      </c>
      <c r="O83" s="73">
        <f>(N83/F83)</f>
        <v>2.2000000000000002</v>
      </c>
      <c r="P83" s="72">
        <f>((G83-H83-I83-J83)+(2*H83)+(3*I83)+(4*J83))/F83</f>
        <v>1.2</v>
      </c>
      <c r="Q83" s="82"/>
    </row>
    <row r="84" spans="1:17" ht="15">
      <c r="A84" s="31" t="s">
        <v>103</v>
      </c>
      <c r="B84" s="69">
        <v>2</v>
      </c>
      <c r="C84" s="69">
        <v>5</v>
      </c>
      <c r="D84" s="69"/>
      <c r="E84" s="69"/>
      <c r="F84" s="69">
        <v>5</v>
      </c>
      <c r="G84" s="69">
        <v>3</v>
      </c>
      <c r="H84" s="69">
        <v>3</v>
      </c>
      <c r="I84" s="69"/>
      <c r="J84" s="69"/>
      <c r="K84" s="69">
        <v>2</v>
      </c>
      <c r="L84" s="69">
        <v>4</v>
      </c>
      <c r="M84" s="70">
        <f>(G84/F84)</f>
        <v>0.6</v>
      </c>
      <c r="N84" s="69">
        <f>(G84+K84+L84)</f>
        <v>9</v>
      </c>
      <c r="O84" s="73">
        <f>(N84/F84)</f>
        <v>1.8</v>
      </c>
      <c r="P84" s="72">
        <f>((G84-H84-I84-J84)+(2*H84)+(3*I84)+(4*J84))/F84</f>
        <v>1.2</v>
      </c>
      <c r="Q84" s="82"/>
    </row>
    <row r="85" spans="1:17" ht="15">
      <c r="A85" s="32" t="s">
        <v>100</v>
      </c>
      <c r="B85" s="69">
        <v>2</v>
      </c>
      <c r="C85" s="69">
        <v>5</v>
      </c>
      <c r="D85" s="69"/>
      <c r="E85" s="69"/>
      <c r="F85" s="69">
        <v>5</v>
      </c>
      <c r="G85" s="69">
        <v>3</v>
      </c>
      <c r="H85" s="69">
        <v>1</v>
      </c>
      <c r="I85" s="69">
        <v>2</v>
      </c>
      <c r="J85" s="69"/>
      <c r="K85" s="69">
        <v>3</v>
      </c>
      <c r="L85" s="69">
        <v>2</v>
      </c>
      <c r="M85" s="70">
        <f>(G85/F85)</f>
        <v>0.6</v>
      </c>
      <c r="N85" s="69">
        <f>(G85+K85+L85)</f>
        <v>8</v>
      </c>
      <c r="O85" s="73">
        <f>(N85/F85)</f>
        <v>1.6</v>
      </c>
      <c r="P85" s="72">
        <f>((G85-H85-I85-J85)+(2*H85)+(3*I85)+(4*J85))/F85</f>
        <v>1.6</v>
      </c>
      <c r="Q85" s="82"/>
    </row>
    <row r="86" spans="1:17" ht="15">
      <c r="A86" s="32" t="s">
        <v>204</v>
      </c>
      <c r="B86" s="69">
        <v>2</v>
      </c>
      <c r="C86" s="69">
        <v>5</v>
      </c>
      <c r="D86" s="69"/>
      <c r="E86" s="69"/>
      <c r="F86" s="69">
        <v>5</v>
      </c>
      <c r="G86" s="69">
        <v>4</v>
      </c>
      <c r="H86" s="69"/>
      <c r="I86" s="69"/>
      <c r="J86" s="69"/>
      <c r="K86" s="69">
        <v>3</v>
      </c>
      <c r="L86" s="69"/>
      <c r="M86" s="70">
        <f>(G86/F86)</f>
        <v>0.8</v>
      </c>
      <c r="N86" s="69">
        <f>(G86+K86+L86)</f>
        <v>7</v>
      </c>
      <c r="O86" s="73">
        <f>(N86/F86)</f>
        <v>1.4</v>
      </c>
      <c r="P86" s="72">
        <f>((G86-H86-I86-J86)+(2*H86)+(3*I86)+(4*J86))/F86</f>
        <v>0.8</v>
      </c>
      <c r="Q86" s="82"/>
    </row>
    <row r="87" spans="1:17" ht="15">
      <c r="A87" s="32" t="s">
        <v>82</v>
      </c>
      <c r="B87" s="69">
        <v>2</v>
      </c>
      <c r="C87" s="69">
        <v>5</v>
      </c>
      <c r="D87" s="69"/>
      <c r="E87" s="69"/>
      <c r="F87" s="69">
        <v>5</v>
      </c>
      <c r="G87" s="69">
        <v>3</v>
      </c>
      <c r="H87" s="69"/>
      <c r="I87" s="69"/>
      <c r="J87" s="69">
        <v>1</v>
      </c>
      <c r="K87" s="69">
        <v>2</v>
      </c>
      <c r="L87" s="69">
        <v>2</v>
      </c>
      <c r="M87" s="70">
        <f>(G87/F87)</f>
        <v>0.6</v>
      </c>
      <c r="N87" s="69">
        <f>(G87+K87+L87)</f>
        <v>7</v>
      </c>
      <c r="O87" s="73">
        <f>(N87/F87)</f>
        <v>1.4</v>
      </c>
      <c r="P87" s="72">
        <f>((G87-H87-I87-J87)+(2*H87)+(3*I87)+(4*J87))/F87</f>
        <v>1.2</v>
      </c>
      <c r="Q87" s="82"/>
    </row>
    <row r="88" spans="1:17" ht="15">
      <c r="A88" s="33" t="s">
        <v>40</v>
      </c>
      <c r="B88" s="69">
        <v>2</v>
      </c>
      <c r="C88" s="69">
        <v>5</v>
      </c>
      <c r="D88" s="69"/>
      <c r="E88" s="69"/>
      <c r="F88" s="69">
        <v>5</v>
      </c>
      <c r="G88" s="69">
        <v>2</v>
      </c>
      <c r="H88" s="69"/>
      <c r="I88" s="69"/>
      <c r="J88" s="69"/>
      <c r="K88" s="69">
        <v>1</v>
      </c>
      <c r="L88" s="69">
        <v>1</v>
      </c>
      <c r="M88" s="70">
        <f>(G88/F88)</f>
        <v>0.4</v>
      </c>
      <c r="N88" s="69">
        <f>(G88+K88+L88)</f>
        <v>4</v>
      </c>
      <c r="O88" s="73">
        <f>(N88/F88)</f>
        <v>0.8</v>
      </c>
      <c r="P88" s="72">
        <f>((G88-H88-I88-J88)+(2*H88)+(3*I88)+(4*J88))/F88</f>
        <v>0.4</v>
      </c>
      <c r="Q88" s="82"/>
    </row>
    <row r="89" spans="1:17" ht="15">
      <c r="A89" s="33" t="s">
        <v>118</v>
      </c>
      <c r="B89" s="69">
        <v>2</v>
      </c>
      <c r="C89" s="69">
        <v>3</v>
      </c>
      <c r="D89" s="69"/>
      <c r="E89" s="69"/>
      <c r="F89" s="69">
        <v>3</v>
      </c>
      <c r="G89" s="69">
        <v>2</v>
      </c>
      <c r="H89" s="69"/>
      <c r="I89" s="69"/>
      <c r="J89" s="69"/>
      <c r="K89" s="69">
        <v>1</v>
      </c>
      <c r="L89" s="69"/>
      <c r="M89" s="70">
        <f>(G89/F89)</f>
        <v>0.66666666666666663</v>
      </c>
      <c r="N89" s="69">
        <f>(G89+K89+L89)</f>
        <v>3</v>
      </c>
      <c r="O89" s="73">
        <f>(N89/F89)</f>
        <v>1</v>
      </c>
      <c r="P89" s="72">
        <f>((G89-H89-I89-J89)+(2*H89)+(3*I89)+(4*J89))/F89</f>
        <v>0.66666666666666663</v>
      </c>
      <c r="Q89" s="82"/>
    </row>
    <row r="90" spans="1:17" ht="15">
      <c r="A90" s="31" t="s">
        <v>27</v>
      </c>
      <c r="B90" s="69">
        <v>2</v>
      </c>
      <c r="C90" s="69">
        <v>5</v>
      </c>
      <c r="D90" s="69"/>
      <c r="E90" s="69">
        <v>1</v>
      </c>
      <c r="F90" s="69">
        <v>4</v>
      </c>
      <c r="G90" s="69">
        <v>2</v>
      </c>
      <c r="H90" s="69"/>
      <c r="I90" s="69"/>
      <c r="J90" s="69"/>
      <c r="K90" s="69"/>
      <c r="L90" s="69">
        <v>1</v>
      </c>
      <c r="M90" s="70">
        <f>(G90/F90)</f>
        <v>0.5</v>
      </c>
      <c r="N90" s="69">
        <f>(G90+K90+L90)</f>
        <v>3</v>
      </c>
      <c r="O90" s="73">
        <f>(N90/F90)</f>
        <v>0.75</v>
      </c>
      <c r="P90" s="72">
        <f>((G90-H90-I90-J90)+(2*H90)+(3*I90)+(4*J90))/F90</f>
        <v>0.5</v>
      </c>
      <c r="Q90" s="82"/>
    </row>
    <row r="91" spans="1:17" ht="15">
      <c r="A91" s="33" t="s">
        <v>110</v>
      </c>
      <c r="B91" s="69">
        <v>2</v>
      </c>
      <c r="C91" s="69">
        <v>5</v>
      </c>
      <c r="D91" s="69"/>
      <c r="E91" s="69"/>
      <c r="F91" s="69">
        <v>5</v>
      </c>
      <c r="G91" s="69">
        <v>2</v>
      </c>
      <c r="H91" s="69"/>
      <c r="I91" s="69"/>
      <c r="J91" s="69"/>
      <c r="K91" s="69">
        <v>1</v>
      </c>
      <c r="L91" s="69"/>
      <c r="M91" s="70">
        <f>(G91/F91)</f>
        <v>0.4</v>
      </c>
      <c r="N91" s="69">
        <f>(G91+K91+L91)</f>
        <v>3</v>
      </c>
      <c r="O91" s="73">
        <f>(N91/F91)</f>
        <v>0.6</v>
      </c>
      <c r="P91" s="72">
        <f>((G91-H91-I91-J91)+(2*H91)+(3*I91)+(4*J91))/F91</f>
        <v>0.4</v>
      </c>
      <c r="Q91" s="82"/>
    </row>
    <row r="92" spans="1:17" ht="15">
      <c r="A92" s="32" t="s">
        <v>98</v>
      </c>
      <c r="B92" s="69">
        <v>2</v>
      </c>
      <c r="C92" s="69">
        <v>5</v>
      </c>
      <c r="D92" s="69"/>
      <c r="E92" s="69">
        <v>1</v>
      </c>
      <c r="F92" s="69">
        <v>4</v>
      </c>
      <c r="G92" s="69">
        <v>1</v>
      </c>
      <c r="H92" s="69">
        <v>1</v>
      </c>
      <c r="I92" s="69"/>
      <c r="J92" s="69"/>
      <c r="K92" s="69"/>
      <c r="L92" s="69">
        <v>1</v>
      </c>
      <c r="M92" s="70">
        <f>(G92/F92)</f>
        <v>0.25</v>
      </c>
      <c r="N92" s="69">
        <f>(G92+K92+L92)</f>
        <v>2</v>
      </c>
      <c r="O92" s="73">
        <f>(N92/F92)</f>
        <v>0.5</v>
      </c>
      <c r="P92" s="72">
        <f>((G92-H92-I92-J92)+(2*H92)+(3*I92)+(4*J92))/F92</f>
        <v>0.5</v>
      </c>
      <c r="Q92" s="82"/>
    </row>
    <row r="93" spans="1:17" ht="15">
      <c r="A93" s="31" t="s">
        <v>109</v>
      </c>
      <c r="B93" s="69">
        <v>2</v>
      </c>
      <c r="C93" s="69">
        <v>4</v>
      </c>
      <c r="D93" s="69"/>
      <c r="E93" s="69">
        <v>1</v>
      </c>
      <c r="F93" s="69">
        <v>3</v>
      </c>
      <c r="G93" s="69">
        <v>0</v>
      </c>
      <c r="H93" s="69"/>
      <c r="I93" s="69"/>
      <c r="J93" s="69"/>
      <c r="K93" s="69"/>
      <c r="L93" s="69">
        <v>1</v>
      </c>
      <c r="M93" s="70">
        <f>(G93/F93)</f>
        <v>0</v>
      </c>
      <c r="N93" s="69">
        <f>(G93+K93+L93)</f>
        <v>1</v>
      </c>
      <c r="O93" s="73">
        <f>(N93/F93)</f>
        <v>0.33333333333333331</v>
      </c>
      <c r="P93" s="72">
        <f>((G93-H93-I93-J93)+(2*H93)+(3*I93)+(4*J93))/F93</f>
        <v>0</v>
      </c>
      <c r="Q93" s="82"/>
    </row>
    <row r="94" spans="1:17" ht="5.0999999999999996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48"/>
      <c r="P94" s="42"/>
    </row>
    <row r="95" spans="1:17" ht="15">
      <c r="A95" s="5" t="s">
        <v>8</v>
      </c>
      <c r="B95" s="5"/>
      <c r="C95" s="45">
        <f>SUM(C83:C94)</f>
        <v>52</v>
      </c>
      <c r="D95" s="6">
        <f>SUM(D83:D94)</f>
        <v>0</v>
      </c>
      <c r="E95" s="6">
        <f>SUM(E83:E94)</f>
        <v>3</v>
      </c>
      <c r="F95" s="45">
        <f>SUM(F83:F94)</f>
        <v>49</v>
      </c>
      <c r="G95" s="45">
        <f>SUM(G83:G94)</f>
        <v>26</v>
      </c>
      <c r="H95" s="6">
        <f>SUM(H83:H94)</f>
        <v>7</v>
      </c>
      <c r="I95" s="6">
        <f>SUM(I83:I94)</f>
        <v>2</v>
      </c>
      <c r="J95" s="6">
        <f>SUM(J83:J94)</f>
        <v>1</v>
      </c>
      <c r="K95" s="45">
        <f>SUM(K83:K94)</f>
        <v>16</v>
      </c>
      <c r="L95" s="45">
        <f>SUM(L83:L94)</f>
        <v>16</v>
      </c>
      <c r="M95" s="1">
        <f>(G95/F95)</f>
        <v>0.53061224489795922</v>
      </c>
      <c r="N95" s="29">
        <f>G95+K95+L95</f>
        <v>58</v>
      </c>
      <c r="O95" s="49">
        <f>N95/F95</f>
        <v>1.1836734693877551</v>
      </c>
      <c r="P95" s="46">
        <f>((G95-H95-I95-J95)+(2*H95)+(3*I95)+(4*J95))/F95</f>
        <v>0.81632653061224492</v>
      </c>
    </row>
    <row r="96" spans="1:17" ht="30" customHeight="1">
      <c r="A96" s="102" t="s">
        <v>218</v>
      </c>
      <c r="B96" s="102"/>
      <c r="C96" s="102"/>
      <c r="D96" s="102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4"/>
    </row>
    <row r="97" spans="1:17" ht="15.75">
      <c r="A97" s="2" t="s">
        <v>30</v>
      </c>
      <c r="B97" s="3" t="s">
        <v>31</v>
      </c>
      <c r="C97" s="3" t="s">
        <v>42</v>
      </c>
      <c r="D97" s="3" t="s">
        <v>29</v>
      </c>
      <c r="E97" s="3" t="s">
        <v>37</v>
      </c>
      <c r="F97" s="3" t="s">
        <v>0</v>
      </c>
      <c r="G97" s="3" t="s">
        <v>1</v>
      </c>
      <c r="H97" s="3" t="s">
        <v>2</v>
      </c>
      <c r="I97" s="3" t="s">
        <v>3</v>
      </c>
      <c r="J97" s="3" t="s">
        <v>4</v>
      </c>
      <c r="K97" s="3" t="s">
        <v>5</v>
      </c>
      <c r="L97" s="3" t="s">
        <v>6</v>
      </c>
      <c r="M97" s="3" t="s">
        <v>7</v>
      </c>
      <c r="N97" s="3" t="s">
        <v>9</v>
      </c>
      <c r="O97" s="47" t="s">
        <v>25</v>
      </c>
      <c r="P97" s="3" t="s">
        <v>43</v>
      </c>
    </row>
    <row r="98" spans="1:17" ht="5.0999999999999996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48"/>
      <c r="P98" s="7"/>
    </row>
    <row r="99" spans="1:17" ht="15">
      <c r="A99" s="32" t="s">
        <v>100</v>
      </c>
      <c r="B99" s="69">
        <v>2</v>
      </c>
      <c r="C99" s="69">
        <v>5</v>
      </c>
      <c r="D99" s="69"/>
      <c r="E99" s="69"/>
      <c r="F99" s="69">
        <v>5</v>
      </c>
      <c r="G99" s="69">
        <v>3</v>
      </c>
      <c r="H99" s="69">
        <v>1</v>
      </c>
      <c r="I99" s="69"/>
      <c r="J99" s="69">
        <v>1</v>
      </c>
      <c r="K99" s="69">
        <v>2</v>
      </c>
      <c r="L99" s="69">
        <v>5</v>
      </c>
      <c r="M99" s="70">
        <f>(G99/F99)</f>
        <v>0.6</v>
      </c>
      <c r="N99" s="69">
        <f>(G99+K99+L99)</f>
        <v>10</v>
      </c>
      <c r="O99" s="73">
        <f>(N99/F99)</f>
        <v>2</v>
      </c>
      <c r="P99" s="72">
        <f>((G99-H99-I99-J99)+(2*H99)+(3*I99)+(4*J99))/F99</f>
        <v>1.4</v>
      </c>
      <c r="Q99" s="82"/>
    </row>
    <row r="100" spans="1:17" ht="15">
      <c r="A100" s="32" t="s">
        <v>82</v>
      </c>
      <c r="B100" s="69">
        <v>2</v>
      </c>
      <c r="C100" s="69">
        <v>5</v>
      </c>
      <c r="D100" s="69"/>
      <c r="E100" s="69"/>
      <c r="F100" s="69">
        <v>5</v>
      </c>
      <c r="G100" s="69">
        <v>4</v>
      </c>
      <c r="H100" s="69"/>
      <c r="I100" s="69"/>
      <c r="J100" s="69"/>
      <c r="K100" s="69">
        <v>1</v>
      </c>
      <c r="L100" s="69">
        <v>3</v>
      </c>
      <c r="M100" s="70">
        <f>(G100/F100)</f>
        <v>0.8</v>
      </c>
      <c r="N100" s="69">
        <f>(G100+K100+L100)</f>
        <v>8</v>
      </c>
      <c r="O100" s="73">
        <f>(N100/F100)</f>
        <v>1.6</v>
      </c>
      <c r="P100" s="72">
        <f>((G100-H100-I100-J100)+(2*H100)+(3*I100)+(4*J100))/F100</f>
        <v>0.8</v>
      </c>
      <c r="Q100" s="82"/>
    </row>
    <row r="101" spans="1:17" ht="15">
      <c r="A101" s="31" t="s">
        <v>109</v>
      </c>
      <c r="B101" s="69">
        <v>2</v>
      </c>
      <c r="C101" s="69">
        <v>4</v>
      </c>
      <c r="D101" s="69"/>
      <c r="E101" s="69"/>
      <c r="F101" s="69">
        <v>4</v>
      </c>
      <c r="G101" s="69">
        <v>3</v>
      </c>
      <c r="H101" s="69">
        <v>2</v>
      </c>
      <c r="I101" s="69"/>
      <c r="J101" s="69"/>
      <c r="K101" s="69">
        <v>3</v>
      </c>
      <c r="L101" s="69">
        <v>1</v>
      </c>
      <c r="M101" s="70">
        <f>(G101/F101)</f>
        <v>0.75</v>
      </c>
      <c r="N101" s="69">
        <f>(G101+K101+L101)</f>
        <v>7</v>
      </c>
      <c r="O101" s="73">
        <f>(N101/F101)</f>
        <v>1.75</v>
      </c>
      <c r="P101" s="72">
        <f>((G101-H101-I101-J101)+(2*H101)+(3*I101)+(4*J101))/F101</f>
        <v>1.25</v>
      </c>
      <c r="Q101" s="82"/>
    </row>
    <row r="102" spans="1:17" ht="15">
      <c r="A102" s="31" t="s">
        <v>168</v>
      </c>
      <c r="B102" s="69">
        <v>2</v>
      </c>
      <c r="C102" s="69">
        <v>5</v>
      </c>
      <c r="D102" s="69"/>
      <c r="E102" s="69"/>
      <c r="F102" s="69">
        <v>5</v>
      </c>
      <c r="G102" s="69">
        <v>3</v>
      </c>
      <c r="H102" s="69">
        <v>2</v>
      </c>
      <c r="I102" s="69"/>
      <c r="J102" s="69"/>
      <c r="K102" s="69">
        <v>2</v>
      </c>
      <c r="L102" s="69">
        <v>2</v>
      </c>
      <c r="M102" s="70">
        <f>(G102/F102)</f>
        <v>0.6</v>
      </c>
      <c r="N102" s="69">
        <f>(G102+K102+L102)</f>
        <v>7</v>
      </c>
      <c r="O102" s="73">
        <f>(N102/F102)</f>
        <v>1.4</v>
      </c>
      <c r="P102" s="72">
        <f>((G102-H102-I102-J102)+(2*H102)+(3*I102)+(4*J102))/F102</f>
        <v>1</v>
      </c>
      <c r="Q102" s="82"/>
    </row>
    <row r="103" spans="1:17" ht="15">
      <c r="A103" s="31" t="s">
        <v>103</v>
      </c>
      <c r="B103" s="69">
        <v>2</v>
      </c>
      <c r="C103" s="69">
        <v>5</v>
      </c>
      <c r="D103" s="69"/>
      <c r="E103" s="69"/>
      <c r="F103" s="69">
        <v>5</v>
      </c>
      <c r="G103" s="69">
        <v>4</v>
      </c>
      <c r="H103" s="69">
        <v>2</v>
      </c>
      <c r="I103" s="69">
        <v>1</v>
      </c>
      <c r="J103" s="69"/>
      <c r="K103" s="69">
        <v>1</v>
      </c>
      <c r="L103" s="69">
        <v>1</v>
      </c>
      <c r="M103" s="70">
        <f>(G103/F103)</f>
        <v>0.8</v>
      </c>
      <c r="N103" s="69">
        <f>(G103+K103+L103)</f>
        <v>6</v>
      </c>
      <c r="O103" s="73">
        <f>(N103/F103)</f>
        <v>1.2</v>
      </c>
      <c r="P103" s="72">
        <f>((G103-H103-I103-J103)+(2*H103)+(3*I103)+(4*J103))/F103</f>
        <v>1.6</v>
      </c>
      <c r="Q103" s="82"/>
    </row>
    <row r="104" spans="1:17" ht="15">
      <c r="A104" s="33" t="s">
        <v>118</v>
      </c>
      <c r="B104" s="69">
        <v>2</v>
      </c>
      <c r="C104" s="69">
        <v>3</v>
      </c>
      <c r="D104" s="69"/>
      <c r="E104" s="69"/>
      <c r="F104" s="69">
        <v>3</v>
      </c>
      <c r="G104" s="69">
        <v>3</v>
      </c>
      <c r="H104" s="69"/>
      <c r="I104" s="69"/>
      <c r="J104" s="69"/>
      <c r="K104" s="69">
        <v>1</v>
      </c>
      <c r="L104" s="69"/>
      <c r="M104" s="70">
        <f>(G104/F104)</f>
        <v>1</v>
      </c>
      <c r="N104" s="69">
        <f>(G104+K104+L104)</f>
        <v>4</v>
      </c>
      <c r="O104" s="73">
        <f>(N104/F104)</f>
        <v>1.3333333333333333</v>
      </c>
      <c r="P104" s="72">
        <f>((G104-H104-I104-J104)+(2*H104)+(3*I104)+(4*J104))/F104</f>
        <v>1</v>
      </c>
      <c r="Q104" s="82"/>
    </row>
    <row r="105" spans="1:17" ht="15">
      <c r="A105" s="32" t="s">
        <v>98</v>
      </c>
      <c r="B105" s="69">
        <v>2</v>
      </c>
      <c r="C105" s="69">
        <v>5</v>
      </c>
      <c r="D105" s="69"/>
      <c r="E105" s="69"/>
      <c r="F105" s="69">
        <v>5</v>
      </c>
      <c r="G105" s="69">
        <v>3</v>
      </c>
      <c r="H105" s="69"/>
      <c r="I105" s="69"/>
      <c r="J105" s="69"/>
      <c r="K105" s="69">
        <v>1</v>
      </c>
      <c r="L105" s="69"/>
      <c r="M105" s="70">
        <f>(G105/F105)</f>
        <v>0.6</v>
      </c>
      <c r="N105" s="69">
        <f>(G105+K105+L105)</f>
        <v>4</v>
      </c>
      <c r="O105" s="73">
        <f>(N105/F105)</f>
        <v>0.8</v>
      </c>
      <c r="P105" s="72">
        <f>((G105-H105-I105-J105)+(2*H105)+(3*I105)+(4*J105))/F105</f>
        <v>0.6</v>
      </c>
      <c r="Q105" s="82"/>
    </row>
    <row r="106" spans="1:17" ht="15">
      <c r="A106" s="33" t="s">
        <v>110</v>
      </c>
      <c r="B106" s="69">
        <v>2</v>
      </c>
      <c r="C106" s="69">
        <v>5</v>
      </c>
      <c r="D106" s="69"/>
      <c r="E106" s="69"/>
      <c r="F106" s="69">
        <v>5</v>
      </c>
      <c r="G106" s="69">
        <v>2</v>
      </c>
      <c r="H106" s="69"/>
      <c r="I106" s="69"/>
      <c r="J106" s="69"/>
      <c r="K106" s="69">
        <v>2</v>
      </c>
      <c r="L106" s="69"/>
      <c r="M106" s="70">
        <f>(G106/F106)</f>
        <v>0.4</v>
      </c>
      <c r="N106" s="69">
        <f>(G106+K106+L106)</f>
        <v>4</v>
      </c>
      <c r="O106" s="73">
        <f>(N106/F106)</f>
        <v>0.8</v>
      </c>
      <c r="P106" s="72">
        <f>((G106-H106-I106-J106)+(2*H106)+(3*I106)+(4*J106))/F106</f>
        <v>0.4</v>
      </c>
      <c r="Q106" s="82"/>
    </row>
    <row r="107" spans="1:17" ht="15">
      <c r="A107" s="33" t="s">
        <v>40</v>
      </c>
      <c r="B107" s="69">
        <v>2</v>
      </c>
      <c r="C107" s="69">
        <v>5</v>
      </c>
      <c r="D107" s="69"/>
      <c r="E107" s="69"/>
      <c r="F107" s="69">
        <v>5</v>
      </c>
      <c r="G107" s="69">
        <v>2</v>
      </c>
      <c r="H107" s="69">
        <v>1</v>
      </c>
      <c r="I107" s="69"/>
      <c r="J107" s="69"/>
      <c r="K107" s="69"/>
      <c r="L107" s="69">
        <v>1</v>
      </c>
      <c r="M107" s="70">
        <f>(G107/F107)</f>
        <v>0.4</v>
      </c>
      <c r="N107" s="69">
        <f>(G107+K107+L107)</f>
        <v>3</v>
      </c>
      <c r="O107" s="73">
        <f>(N107/F107)</f>
        <v>0.6</v>
      </c>
      <c r="P107" s="72">
        <f>((G107-H107-I107-J107)+(2*H107)+(3*I107)+(4*J107))/F107</f>
        <v>0.6</v>
      </c>
      <c r="Q107" s="82"/>
    </row>
    <row r="108" spans="1:17" ht="15">
      <c r="A108" s="31" t="s">
        <v>27</v>
      </c>
      <c r="B108" s="69">
        <v>2</v>
      </c>
      <c r="C108" s="69">
        <v>5</v>
      </c>
      <c r="D108" s="69"/>
      <c r="E108" s="69"/>
      <c r="F108" s="69">
        <v>5</v>
      </c>
      <c r="G108" s="69">
        <v>1</v>
      </c>
      <c r="H108" s="69">
        <v>1</v>
      </c>
      <c r="I108" s="69"/>
      <c r="J108" s="69"/>
      <c r="K108" s="69">
        <v>1</v>
      </c>
      <c r="L108" s="69">
        <v>1</v>
      </c>
      <c r="M108" s="70">
        <f>(G108/F108)</f>
        <v>0.2</v>
      </c>
      <c r="N108" s="69">
        <f>(G108+K108+L108)</f>
        <v>3</v>
      </c>
      <c r="O108" s="73">
        <f>(N108/F108)</f>
        <v>0.6</v>
      </c>
      <c r="P108" s="72">
        <f>((G108-H108-I108-J108)+(2*H108)+(3*I108)+(4*J108))/F108</f>
        <v>0.4</v>
      </c>
      <c r="Q108" s="82"/>
    </row>
    <row r="109" spans="1:17" ht="15">
      <c r="A109" s="32" t="s">
        <v>204</v>
      </c>
      <c r="B109" s="69">
        <v>2</v>
      </c>
      <c r="C109" s="69">
        <v>5</v>
      </c>
      <c r="D109" s="69"/>
      <c r="E109" s="69"/>
      <c r="F109" s="69">
        <v>5</v>
      </c>
      <c r="G109" s="69">
        <v>0</v>
      </c>
      <c r="H109" s="69"/>
      <c r="I109" s="69"/>
      <c r="J109" s="69"/>
      <c r="K109" s="69"/>
      <c r="L109" s="69"/>
      <c r="M109" s="70">
        <f>(G109/F109)</f>
        <v>0</v>
      </c>
      <c r="N109" s="69">
        <f>(G109+K109+L109)</f>
        <v>0</v>
      </c>
      <c r="O109" s="73">
        <f>(N109/F109)</f>
        <v>0</v>
      </c>
      <c r="P109" s="72">
        <f>((G109-H109-I109-J109)+(2*H109)+(3*I109)+(4*J109))/F109</f>
        <v>0</v>
      </c>
      <c r="Q109" s="82"/>
    </row>
    <row r="110" spans="1:17" ht="5.0999999999999996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48"/>
      <c r="P110" s="42"/>
    </row>
    <row r="111" spans="1:17" ht="15">
      <c r="A111" s="5" t="s">
        <v>8</v>
      </c>
      <c r="B111" s="5"/>
      <c r="C111" s="45">
        <f>SUM(C99:C110)</f>
        <v>52</v>
      </c>
      <c r="D111" s="6">
        <f>SUM(D99:D110)</f>
        <v>0</v>
      </c>
      <c r="E111" s="6">
        <f>SUM(E99:E110)</f>
        <v>0</v>
      </c>
      <c r="F111" s="45">
        <f>SUM(F99:F110)</f>
        <v>52</v>
      </c>
      <c r="G111" s="45">
        <f>SUM(G99:G110)</f>
        <v>28</v>
      </c>
      <c r="H111" s="6">
        <f>SUM(H99:H110)</f>
        <v>9</v>
      </c>
      <c r="I111" s="6">
        <f>SUM(I99:I110)</f>
        <v>1</v>
      </c>
      <c r="J111" s="6">
        <f>SUM(J99:J110)</f>
        <v>1</v>
      </c>
      <c r="K111" s="45">
        <f>SUM(K99:K110)</f>
        <v>14</v>
      </c>
      <c r="L111" s="45">
        <f>SUM(L99:L110)</f>
        <v>14</v>
      </c>
      <c r="M111" s="1">
        <f>(G111/F111)</f>
        <v>0.53846153846153844</v>
      </c>
      <c r="N111" s="29">
        <f>G111+K111+L111</f>
        <v>56</v>
      </c>
      <c r="O111" s="49">
        <f>N111/F111</f>
        <v>1.0769230769230769</v>
      </c>
      <c r="P111" s="46">
        <f>((G111-H111-I111-J111)+(2*H111)+(3*I111)+(4*J111))/F111</f>
        <v>0.80769230769230771</v>
      </c>
    </row>
    <row r="112" spans="1:17" ht="30" customHeight="1">
      <c r="A112" s="102" t="s">
        <v>220</v>
      </c>
      <c r="B112" s="102"/>
      <c r="C112" s="102"/>
      <c r="D112" s="102"/>
      <c r="E112" s="102"/>
      <c r="F112" s="102"/>
      <c r="G112" s="102"/>
      <c r="H112" s="102"/>
      <c r="I112" s="102"/>
      <c r="J112" s="102"/>
      <c r="K112" s="102"/>
      <c r="L112" s="102"/>
      <c r="M112" s="102"/>
      <c r="N112" s="102"/>
      <c r="O112" s="102"/>
      <c r="P112" s="104"/>
    </row>
    <row r="113" spans="1:17" ht="15.75">
      <c r="A113" s="2" t="s">
        <v>30</v>
      </c>
      <c r="B113" s="3" t="s">
        <v>31</v>
      </c>
      <c r="C113" s="3" t="s">
        <v>42</v>
      </c>
      <c r="D113" s="3" t="s">
        <v>29</v>
      </c>
      <c r="E113" s="3" t="s">
        <v>37</v>
      </c>
      <c r="F113" s="3" t="s">
        <v>0</v>
      </c>
      <c r="G113" s="3" t="s">
        <v>1</v>
      </c>
      <c r="H113" s="3" t="s">
        <v>2</v>
      </c>
      <c r="I113" s="3" t="s">
        <v>3</v>
      </c>
      <c r="J113" s="3" t="s">
        <v>4</v>
      </c>
      <c r="K113" s="3" t="s">
        <v>5</v>
      </c>
      <c r="L113" s="3" t="s">
        <v>6</v>
      </c>
      <c r="M113" s="3" t="s">
        <v>7</v>
      </c>
      <c r="N113" s="3" t="s">
        <v>9</v>
      </c>
      <c r="O113" s="47" t="s">
        <v>25</v>
      </c>
      <c r="P113" s="3" t="s">
        <v>43</v>
      </c>
    </row>
    <row r="114" spans="1:17" ht="5.0999999999999996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48"/>
      <c r="P114" s="7"/>
    </row>
    <row r="115" spans="1:17" ht="15">
      <c r="A115" s="31" t="s">
        <v>168</v>
      </c>
      <c r="B115" s="69">
        <v>4</v>
      </c>
      <c r="C115" s="69">
        <v>10</v>
      </c>
      <c r="D115" s="69"/>
      <c r="E115" s="69"/>
      <c r="F115" s="69">
        <v>10</v>
      </c>
      <c r="G115" s="69">
        <v>7</v>
      </c>
      <c r="H115" s="69">
        <v>4</v>
      </c>
      <c r="I115" s="69"/>
      <c r="J115" s="69"/>
      <c r="K115" s="69">
        <v>5</v>
      </c>
      <c r="L115" s="69">
        <v>6</v>
      </c>
      <c r="M115" s="70">
        <f>(G115/F115)</f>
        <v>0.7</v>
      </c>
      <c r="N115" s="69">
        <f>(G115+K115+L115)</f>
        <v>18</v>
      </c>
      <c r="O115" s="73">
        <f>(N115/F115)</f>
        <v>1.8</v>
      </c>
      <c r="P115" s="72">
        <f>((G115-H115-I115-J115)+(2*H115)+(3*I115)+(4*J115))/F115</f>
        <v>1.1000000000000001</v>
      </c>
      <c r="Q115" s="82"/>
    </row>
    <row r="116" spans="1:17" ht="15">
      <c r="A116" s="32" t="s">
        <v>100</v>
      </c>
      <c r="B116" s="69">
        <v>4</v>
      </c>
      <c r="C116" s="69">
        <v>10</v>
      </c>
      <c r="D116" s="69"/>
      <c r="E116" s="69"/>
      <c r="F116" s="69">
        <v>10</v>
      </c>
      <c r="G116" s="69">
        <v>6</v>
      </c>
      <c r="H116" s="69">
        <v>2</v>
      </c>
      <c r="I116" s="69">
        <v>2</v>
      </c>
      <c r="J116" s="69">
        <v>1</v>
      </c>
      <c r="K116" s="69">
        <v>5</v>
      </c>
      <c r="L116" s="69">
        <v>7</v>
      </c>
      <c r="M116" s="70">
        <f>(G116/F116)</f>
        <v>0.6</v>
      </c>
      <c r="N116" s="69">
        <f>(G116+K116+L116)</f>
        <v>18</v>
      </c>
      <c r="O116" s="73">
        <f>(N116/F116)</f>
        <v>1.8</v>
      </c>
      <c r="P116" s="72">
        <f>((G116-H116-I116-J116)+(2*H116)+(3*I116)+(4*J116))/F116</f>
        <v>1.5</v>
      </c>
      <c r="Q116" s="82"/>
    </row>
    <row r="117" spans="1:17" ht="15">
      <c r="A117" s="32" t="s">
        <v>82</v>
      </c>
      <c r="B117" s="69">
        <v>4</v>
      </c>
      <c r="C117" s="69">
        <v>10</v>
      </c>
      <c r="D117" s="69"/>
      <c r="E117" s="69"/>
      <c r="F117" s="69">
        <v>10</v>
      </c>
      <c r="G117" s="69">
        <v>7</v>
      </c>
      <c r="H117" s="69"/>
      <c r="I117" s="69"/>
      <c r="J117" s="69">
        <v>1</v>
      </c>
      <c r="K117" s="69">
        <v>3</v>
      </c>
      <c r="L117" s="69">
        <v>5</v>
      </c>
      <c r="M117" s="70">
        <f>(G117/F117)</f>
        <v>0.7</v>
      </c>
      <c r="N117" s="69">
        <f>(G117+K117+L117)</f>
        <v>15</v>
      </c>
      <c r="O117" s="73">
        <f>(N117/F117)</f>
        <v>1.5</v>
      </c>
      <c r="P117" s="72">
        <f>((G117-H117-I117-J117)+(2*H117)+(3*I117)+(4*J117))/F117</f>
        <v>1</v>
      </c>
      <c r="Q117" s="82"/>
    </row>
    <row r="118" spans="1:17" ht="15">
      <c r="A118" s="31" t="s">
        <v>103</v>
      </c>
      <c r="B118" s="69">
        <v>4</v>
      </c>
      <c r="C118" s="69">
        <v>10</v>
      </c>
      <c r="D118" s="69"/>
      <c r="E118" s="69"/>
      <c r="F118" s="69">
        <v>10</v>
      </c>
      <c r="G118" s="69">
        <v>7</v>
      </c>
      <c r="H118" s="69">
        <v>5</v>
      </c>
      <c r="I118" s="69">
        <v>1</v>
      </c>
      <c r="J118" s="69"/>
      <c r="K118" s="69">
        <v>3</v>
      </c>
      <c r="L118" s="69">
        <v>5</v>
      </c>
      <c r="M118" s="70">
        <f>(G118/F118)</f>
        <v>0.7</v>
      </c>
      <c r="N118" s="69">
        <f>(G118+K118+L118)</f>
        <v>15</v>
      </c>
      <c r="O118" s="73">
        <f>(N118/F118)</f>
        <v>1.5</v>
      </c>
      <c r="P118" s="72">
        <f>((G118-H118-I118-J118)+(2*H118)+(3*I118)+(4*J118))/F118</f>
        <v>1.4</v>
      </c>
      <c r="Q118" s="82"/>
    </row>
    <row r="119" spans="1:17" ht="15">
      <c r="A119" s="31" t="s">
        <v>109</v>
      </c>
      <c r="B119" s="69">
        <v>4</v>
      </c>
      <c r="C119" s="69">
        <v>8</v>
      </c>
      <c r="D119" s="69"/>
      <c r="E119" s="69">
        <v>1</v>
      </c>
      <c r="F119" s="69">
        <v>7</v>
      </c>
      <c r="G119" s="69">
        <v>3</v>
      </c>
      <c r="H119" s="69">
        <v>2</v>
      </c>
      <c r="I119" s="69"/>
      <c r="J119" s="69"/>
      <c r="K119" s="69">
        <v>3</v>
      </c>
      <c r="L119" s="69">
        <v>2</v>
      </c>
      <c r="M119" s="70">
        <f>(G119/F119)</f>
        <v>0.42857142857142855</v>
      </c>
      <c r="N119" s="69">
        <f>(G119+K119+L119)</f>
        <v>8</v>
      </c>
      <c r="O119" s="73">
        <f>(N119/F119)</f>
        <v>1.1428571428571428</v>
      </c>
      <c r="P119" s="72">
        <f>((G119-H119-I119-J119)+(2*H119)+(3*I119)+(4*J119))/F119</f>
        <v>0.7142857142857143</v>
      </c>
      <c r="Q119" s="82"/>
    </row>
    <row r="120" spans="1:17" ht="15">
      <c r="A120" s="33" t="s">
        <v>118</v>
      </c>
      <c r="B120" s="69">
        <v>4</v>
      </c>
      <c r="C120" s="69">
        <v>6</v>
      </c>
      <c r="D120" s="69"/>
      <c r="E120" s="69"/>
      <c r="F120" s="69">
        <v>6</v>
      </c>
      <c r="G120" s="69">
        <v>5</v>
      </c>
      <c r="H120" s="69"/>
      <c r="I120" s="69"/>
      <c r="J120" s="69"/>
      <c r="K120" s="69">
        <v>2</v>
      </c>
      <c r="L120" s="69"/>
      <c r="M120" s="70">
        <f>(G120/F120)</f>
        <v>0.83333333333333337</v>
      </c>
      <c r="N120" s="69">
        <f>(G120+K120+L120)</f>
        <v>7</v>
      </c>
      <c r="O120" s="73">
        <f>(N120/F120)</f>
        <v>1.1666666666666667</v>
      </c>
      <c r="P120" s="72">
        <f>((G120-H120-I120-J120)+(2*H120)+(3*I120)+(4*J120))/F120</f>
        <v>0.83333333333333337</v>
      </c>
      <c r="Q120" s="82"/>
    </row>
    <row r="121" spans="1:17" ht="15">
      <c r="A121" s="33" t="s">
        <v>110</v>
      </c>
      <c r="B121" s="69">
        <v>4</v>
      </c>
      <c r="C121" s="69">
        <v>10</v>
      </c>
      <c r="D121" s="69"/>
      <c r="E121" s="69"/>
      <c r="F121" s="69">
        <v>10</v>
      </c>
      <c r="G121" s="69">
        <v>4</v>
      </c>
      <c r="H121" s="69"/>
      <c r="I121" s="69"/>
      <c r="J121" s="69"/>
      <c r="K121" s="69">
        <v>3</v>
      </c>
      <c r="L121" s="69"/>
      <c r="M121" s="70">
        <f>(G121/F121)</f>
        <v>0.4</v>
      </c>
      <c r="N121" s="69">
        <f>(G121+K121+L121)</f>
        <v>7</v>
      </c>
      <c r="O121" s="73">
        <f>(N121/F121)</f>
        <v>0.7</v>
      </c>
      <c r="P121" s="72">
        <f>((G121-H121-I121-J121)+(2*H121)+(3*I121)+(4*J121))/F121</f>
        <v>0.4</v>
      </c>
      <c r="Q121" s="82"/>
    </row>
    <row r="122" spans="1:17" ht="15">
      <c r="A122" s="33" t="s">
        <v>40</v>
      </c>
      <c r="B122" s="69">
        <v>4</v>
      </c>
      <c r="C122" s="69">
        <v>10</v>
      </c>
      <c r="D122" s="69"/>
      <c r="E122" s="69"/>
      <c r="F122" s="69">
        <v>10</v>
      </c>
      <c r="G122" s="69">
        <v>4</v>
      </c>
      <c r="H122" s="69">
        <v>1</v>
      </c>
      <c r="I122" s="69"/>
      <c r="J122" s="69"/>
      <c r="K122" s="69">
        <v>1</v>
      </c>
      <c r="L122" s="69">
        <v>2</v>
      </c>
      <c r="M122" s="70">
        <f>(G122/F122)</f>
        <v>0.4</v>
      </c>
      <c r="N122" s="69">
        <f>(G122+K122+L122)</f>
        <v>7</v>
      </c>
      <c r="O122" s="73">
        <f>(N122/F122)</f>
        <v>0.7</v>
      </c>
      <c r="P122" s="72">
        <f>((G122-H122-I122-J122)+(2*H122)+(3*I122)+(4*J122))/F122</f>
        <v>0.5</v>
      </c>
      <c r="Q122" s="82"/>
    </row>
    <row r="123" spans="1:17" ht="15">
      <c r="A123" s="32" t="s">
        <v>204</v>
      </c>
      <c r="B123" s="69">
        <v>4</v>
      </c>
      <c r="C123" s="69">
        <v>10</v>
      </c>
      <c r="D123" s="69"/>
      <c r="E123" s="69"/>
      <c r="F123" s="69">
        <v>10</v>
      </c>
      <c r="G123" s="69">
        <v>4</v>
      </c>
      <c r="H123" s="69"/>
      <c r="I123" s="69"/>
      <c r="J123" s="69"/>
      <c r="K123" s="69">
        <v>3</v>
      </c>
      <c r="L123" s="69"/>
      <c r="M123" s="70">
        <f>(G123/F123)</f>
        <v>0.4</v>
      </c>
      <c r="N123" s="69">
        <f>(G123+K123+L123)</f>
        <v>7</v>
      </c>
      <c r="O123" s="73">
        <f>(N123/F123)</f>
        <v>0.7</v>
      </c>
      <c r="P123" s="72">
        <f>((G123-H123-I123-J123)+(2*H123)+(3*I123)+(4*J123))/F123</f>
        <v>0.4</v>
      </c>
      <c r="Q123" s="82"/>
    </row>
    <row r="124" spans="1:17" ht="15">
      <c r="A124" s="32" t="s">
        <v>98</v>
      </c>
      <c r="B124" s="69">
        <v>4</v>
      </c>
      <c r="C124" s="69">
        <v>10</v>
      </c>
      <c r="D124" s="69"/>
      <c r="E124" s="69">
        <v>1</v>
      </c>
      <c r="F124" s="69">
        <v>9</v>
      </c>
      <c r="G124" s="69">
        <v>4</v>
      </c>
      <c r="H124" s="69">
        <v>1</v>
      </c>
      <c r="I124" s="69"/>
      <c r="J124" s="69"/>
      <c r="K124" s="69">
        <v>1</v>
      </c>
      <c r="L124" s="69">
        <v>1</v>
      </c>
      <c r="M124" s="70">
        <f>(G124/F124)</f>
        <v>0.44444444444444442</v>
      </c>
      <c r="N124" s="69">
        <f>(G124+K124+L124)</f>
        <v>6</v>
      </c>
      <c r="O124" s="73">
        <f>(N124/F124)</f>
        <v>0.66666666666666663</v>
      </c>
      <c r="P124" s="72">
        <f>((G124-H124-I124-J124)+(2*H124)+(3*I124)+(4*J124))/F124</f>
        <v>0.55555555555555558</v>
      </c>
      <c r="Q124" s="82"/>
    </row>
    <row r="125" spans="1:17" ht="15">
      <c r="A125" s="31" t="s">
        <v>27</v>
      </c>
      <c r="B125" s="69">
        <v>4</v>
      </c>
      <c r="C125" s="69">
        <v>10</v>
      </c>
      <c r="D125" s="69"/>
      <c r="E125" s="69">
        <v>1</v>
      </c>
      <c r="F125" s="69">
        <v>9</v>
      </c>
      <c r="G125" s="69">
        <v>3</v>
      </c>
      <c r="H125" s="69">
        <v>1</v>
      </c>
      <c r="I125" s="69"/>
      <c r="J125" s="69"/>
      <c r="K125" s="69">
        <v>1</v>
      </c>
      <c r="L125" s="69">
        <v>2</v>
      </c>
      <c r="M125" s="70">
        <f>(G125/F125)</f>
        <v>0.33333333333333331</v>
      </c>
      <c r="N125" s="69">
        <f>(G125+K125+L125)</f>
        <v>6</v>
      </c>
      <c r="O125" s="73">
        <f>(N125/F125)</f>
        <v>0.66666666666666663</v>
      </c>
      <c r="P125" s="72">
        <f>((G125-H125-I125-J125)+(2*H125)+(3*I125)+(4*J125))/F125</f>
        <v>0.44444444444444442</v>
      </c>
      <c r="Q125" s="82"/>
    </row>
    <row r="126" spans="1:17" ht="5.0999999999999996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48"/>
      <c r="P126" s="42"/>
    </row>
    <row r="127" spans="1:17" ht="15">
      <c r="A127" s="5" t="s">
        <v>8</v>
      </c>
      <c r="B127" s="5"/>
      <c r="C127" s="45">
        <f>SUM(C115:C126)</f>
        <v>104</v>
      </c>
      <c r="D127" s="6">
        <f>SUM(D115:D126)</f>
        <v>0</v>
      </c>
      <c r="E127" s="6">
        <f>SUM(E115:E126)</f>
        <v>3</v>
      </c>
      <c r="F127" s="45">
        <f>SUM(F115:F126)</f>
        <v>101</v>
      </c>
      <c r="G127" s="45">
        <f>SUM(G115:G126)</f>
        <v>54</v>
      </c>
      <c r="H127" s="6">
        <f>SUM(H115:H126)</f>
        <v>16</v>
      </c>
      <c r="I127" s="6">
        <f>SUM(I115:I126)</f>
        <v>3</v>
      </c>
      <c r="J127" s="6">
        <f>SUM(J115:J126)</f>
        <v>2</v>
      </c>
      <c r="K127" s="45">
        <f>SUM(K115:K126)</f>
        <v>30</v>
      </c>
      <c r="L127" s="45">
        <f>SUM(L115:L126)</f>
        <v>30</v>
      </c>
      <c r="M127" s="1">
        <f>(G127/F127)</f>
        <v>0.53465346534653468</v>
      </c>
      <c r="N127" s="29">
        <f>G127+K127+L127</f>
        <v>114</v>
      </c>
      <c r="O127" s="49">
        <f>N127/F127</f>
        <v>1.1287128712871286</v>
      </c>
      <c r="P127" s="46">
        <f>((G127-H127-I127-J127)+(2*H127)+(3*I127)+(4*J127))/F127</f>
        <v>0.81188118811881194</v>
      </c>
    </row>
    <row r="128" spans="1:17" ht="30" customHeight="1">
      <c r="A128" s="102" t="s">
        <v>199</v>
      </c>
      <c r="B128" s="102"/>
      <c r="C128" s="102"/>
      <c r="D128" s="102"/>
      <c r="E128" s="102"/>
      <c r="F128" s="102"/>
      <c r="G128" s="102"/>
      <c r="H128" s="102"/>
      <c r="I128" s="102"/>
      <c r="J128" s="102"/>
      <c r="K128" s="102"/>
      <c r="L128" s="102"/>
      <c r="M128" s="102"/>
      <c r="N128" s="102"/>
      <c r="O128" s="102"/>
      <c r="P128" s="103"/>
    </row>
    <row r="129" spans="1:17" ht="15.75">
      <c r="A129" s="2" t="s">
        <v>30</v>
      </c>
      <c r="B129" s="3" t="s">
        <v>31</v>
      </c>
      <c r="C129" s="3" t="s">
        <v>42</v>
      </c>
      <c r="D129" s="3" t="s">
        <v>29</v>
      </c>
      <c r="E129" s="3" t="s">
        <v>37</v>
      </c>
      <c r="F129" s="3" t="s">
        <v>0</v>
      </c>
      <c r="G129" s="3" t="s">
        <v>1</v>
      </c>
      <c r="H129" s="3" t="s">
        <v>2</v>
      </c>
      <c r="I129" s="3" t="s">
        <v>3</v>
      </c>
      <c r="J129" s="3" t="s">
        <v>4</v>
      </c>
      <c r="K129" s="3" t="s">
        <v>5</v>
      </c>
      <c r="L129" s="3" t="s">
        <v>6</v>
      </c>
      <c r="M129" s="3" t="s">
        <v>7</v>
      </c>
      <c r="N129" s="3" t="s">
        <v>9</v>
      </c>
      <c r="O129" s="47" t="s">
        <v>25</v>
      </c>
      <c r="P129" s="3" t="s">
        <v>43</v>
      </c>
    </row>
    <row r="130" spans="1:17" ht="5.0999999999999996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48"/>
      <c r="P130" s="7"/>
    </row>
    <row r="131" spans="1:17" ht="15">
      <c r="A131" s="28" t="s">
        <v>72</v>
      </c>
      <c r="B131" s="69">
        <v>2</v>
      </c>
      <c r="C131" s="69">
        <v>6</v>
      </c>
      <c r="D131" s="69"/>
      <c r="E131" s="69"/>
      <c r="F131" s="69">
        <v>6</v>
      </c>
      <c r="G131" s="69">
        <v>3</v>
      </c>
      <c r="H131" s="69">
        <v>1</v>
      </c>
      <c r="I131" s="69"/>
      <c r="J131" s="69">
        <v>1</v>
      </c>
      <c r="K131" s="69">
        <v>3</v>
      </c>
      <c r="L131" s="69">
        <v>4</v>
      </c>
      <c r="M131" s="70">
        <f t="shared" ref="M131:M140" si="38">(G131/F131)</f>
        <v>0.5</v>
      </c>
      <c r="N131" s="69">
        <f t="shared" ref="N131:N140" si="39">(G131+K131+L131)</f>
        <v>10</v>
      </c>
      <c r="O131" s="73">
        <f t="shared" ref="O131:O140" si="40">(N131/F131)</f>
        <v>1.6666666666666667</v>
      </c>
      <c r="P131" s="72">
        <f t="shared" ref="P131:P140" si="41">((G131-H131-I131-J131)+(2*H131)+(3*I131)+(4*J131))/F131</f>
        <v>1.1666666666666667</v>
      </c>
      <c r="Q131" s="82"/>
    </row>
    <row r="132" spans="1:17" ht="15">
      <c r="A132" s="76" t="s">
        <v>147</v>
      </c>
      <c r="B132" s="69">
        <v>2</v>
      </c>
      <c r="C132" s="69">
        <v>5</v>
      </c>
      <c r="D132" s="69"/>
      <c r="E132" s="69"/>
      <c r="F132" s="69">
        <v>5</v>
      </c>
      <c r="G132" s="69">
        <v>4</v>
      </c>
      <c r="H132" s="69">
        <v>1</v>
      </c>
      <c r="I132" s="69"/>
      <c r="J132" s="69"/>
      <c r="K132" s="69">
        <v>3</v>
      </c>
      <c r="L132" s="69">
        <v>2</v>
      </c>
      <c r="M132" s="70">
        <f t="shared" si="38"/>
        <v>0.8</v>
      </c>
      <c r="N132" s="69">
        <f t="shared" si="39"/>
        <v>9</v>
      </c>
      <c r="O132" s="73">
        <f t="shared" si="40"/>
        <v>1.8</v>
      </c>
      <c r="P132" s="72">
        <f t="shared" si="41"/>
        <v>1</v>
      </c>
      <c r="Q132" s="82"/>
    </row>
    <row r="133" spans="1:17" ht="15">
      <c r="A133" s="28" t="s">
        <v>91</v>
      </c>
      <c r="B133" s="69">
        <v>2</v>
      </c>
      <c r="C133" s="69">
        <v>5</v>
      </c>
      <c r="D133" s="69"/>
      <c r="E133" s="69"/>
      <c r="F133" s="69">
        <v>5</v>
      </c>
      <c r="G133" s="69">
        <v>3</v>
      </c>
      <c r="H133" s="69">
        <v>1</v>
      </c>
      <c r="I133" s="69">
        <v>1</v>
      </c>
      <c r="J133" s="69"/>
      <c r="K133" s="69">
        <v>3</v>
      </c>
      <c r="L133" s="69">
        <v>2</v>
      </c>
      <c r="M133" s="70">
        <f t="shared" si="38"/>
        <v>0.6</v>
      </c>
      <c r="N133" s="69">
        <f t="shared" si="39"/>
        <v>8</v>
      </c>
      <c r="O133" s="73">
        <f t="shared" si="40"/>
        <v>1.6</v>
      </c>
      <c r="P133" s="72">
        <f t="shared" si="41"/>
        <v>1.2</v>
      </c>
      <c r="Q133" s="82"/>
    </row>
    <row r="134" spans="1:17" ht="15">
      <c r="A134" s="28" t="s">
        <v>68</v>
      </c>
      <c r="B134" s="69">
        <v>2</v>
      </c>
      <c r="C134" s="69">
        <v>4</v>
      </c>
      <c r="D134" s="69"/>
      <c r="E134" s="69"/>
      <c r="F134" s="69">
        <v>4</v>
      </c>
      <c r="G134" s="69">
        <v>2</v>
      </c>
      <c r="H134" s="69"/>
      <c r="I134" s="69"/>
      <c r="J134" s="69"/>
      <c r="K134" s="69">
        <v>1</v>
      </c>
      <c r="L134" s="69">
        <v>4</v>
      </c>
      <c r="M134" s="70">
        <f t="shared" si="38"/>
        <v>0.5</v>
      </c>
      <c r="N134" s="69">
        <f t="shared" si="39"/>
        <v>7</v>
      </c>
      <c r="O134" s="73">
        <f t="shared" si="40"/>
        <v>1.75</v>
      </c>
      <c r="P134" s="72">
        <f t="shared" si="41"/>
        <v>0.5</v>
      </c>
      <c r="Q134" s="82"/>
    </row>
    <row r="135" spans="1:17" ht="15">
      <c r="A135" s="28" t="s">
        <v>60</v>
      </c>
      <c r="B135" s="69">
        <v>2</v>
      </c>
      <c r="C135" s="69">
        <v>5</v>
      </c>
      <c r="D135" s="69"/>
      <c r="E135" s="69"/>
      <c r="F135" s="69">
        <v>5</v>
      </c>
      <c r="G135" s="69">
        <v>2</v>
      </c>
      <c r="H135" s="69">
        <v>1</v>
      </c>
      <c r="I135" s="69"/>
      <c r="J135" s="69"/>
      <c r="K135" s="69">
        <v>2</v>
      </c>
      <c r="L135" s="69">
        <v>2</v>
      </c>
      <c r="M135" s="70">
        <f t="shared" si="38"/>
        <v>0.4</v>
      </c>
      <c r="N135" s="69">
        <f t="shared" si="39"/>
        <v>6</v>
      </c>
      <c r="O135" s="73">
        <f t="shared" si="40"/>
        <v>1.2</v>
      </c>
      <c r="P135" s="72">
        <f t="shared" si="41"/>
        <v>0.6</v>
      </c>
      <c r="Q135" s="82"/>
    </row>
    <row r="136" spans="1:17" ht="15">
      <c r="A136" s="28" t="s">
        <v>111</v>
      </c>
      <c r="B136" s="69">
        <v>2</v>
      </c>
      <c r="C136" s="69">
        <v>6</v>
      </c>
      <c r="D136" s="69"/>
      <c r="E136" s="69"/>
      <c r="F136" s="69">
        <v>6</v>
      </c>
      <c r="G136" s="69">
        <v>4</v>
      </c>
      <c r="H136" s="69">
        <v>1</v>
      </c>
      <c r="I136" s="69"/>
      <c r="J136" s="69"/>
      <c r="K136" s="69">
        <v>2</v>
      </c>
      <c r="L136" s="69">
        <v>0</v>
      </c>
      <c r="M136" s="70">
        <f t="shared" si="38"/>
        <v>0.66666666666666663</v>
      </c>
      <c r="N136" s="69">
        <f t="shared" si="39"/>
        <v>6</v>
      </c>
      <c r="O136" s="73">
        <f t="shared" si="40"/>
        <v>1</v>
      </c>
      <c r="P136" s="72">
        <f t="shared" si="41"/>
        <v>0.83333333333333337</v>
      </c>
      <c r="Q136" s="82"/>
    </row>
    <row r="137" spans="1:17" ht="15">
      <c r="A137" s="28" t="s">
        <v>83</v>
      </c>
      <c r="B137" s="69">
        <v>2</v>
      </c>
      <c r="C137" s="69">
        <v>6</v>
      </c>
      <c r="D137" s="69"/>
      <c r="E137" s="69"/>
      <c r="F137" s="69">
        <v>6</v>
      </c>
      <c r="G137" s="69">
        <v>2</v>
      </c>
      <c r="H137" s="69">
        <v>1</v>
      </c>
      <c r="I137" s="69"/>
      <c r="J137" s="69"/>
      <c r="K137" s="69">
        <v>2</v>
      </c>
      <c r="L137" s="69">
        <v>2</v>
      </c>
      <c r="M137" s="70">
        <f t="shared" si="38"/>
        <v>0.33333333333333331</v>
      </c>
      <c r="N137" s="69">
        <f t="shared" si="39"/>
        <v>6</v>
      </c>
      <c r="O137" s="73">
        <f t="shared" si="40"/>
        <v>1</v>
      </c>
      <c r="P137" s="72">
        <f t="shared" si="41"/>
        <v>0.5</v>
      </c>
      <c r="Q137" s="82"/>
    </row>
    <row r="138" spans="1:17" ht="15">
      <c r="A138" s="76" t="s">
        <v>201</v>
      </c>
      <c r="B138" s="69">
        <v>2</v>
      </c>
      <c r="C138" s="69">
        <v>4</v>
      </c>
      <c r="D138" s="69"/>
      <c r="E138" s="69"/>
      <c r="F138" s="69">
        <v>4</v>
      </c>
      <c r="G138" s="69">
        <v>2</v>
      </c>
      <c r="H138" s="69"/>
      <c r="I138" s="69"/>
      <c r="J138" s="69"/>
      <c r="K138" s="69">
        <v>2</v>
      </c>
      <c r="L138" s="69">
        <v>1</v>
      </c>
      <c r="M138" s="70">
        <f t="shared" si="38"/>
        <v>0.5</v>
      </c>
      <c r="N138" s="69">
        <f t="shared" si="39"/>
        <v>5</v>
      </c>
      <c r="O138" s="73">
        <f t="shared" si="40"/>
        <v>1.25</v>
      </c>
      <c r="P138" s="72">
        <f t="shared" si="41"/>
        <v>0.5</v>
      </c>
      <c r="Q138" s="82"/>
    </row>
    <row r="139" spans="1:17" ht="15">
      <c r="A139" s="5" t="s">
        <v>26</v>
      </c>
      <c r="B139" s="69">
        <v>2</v>
      </c>
      <c r="C139" s="69">
        <v>4</v>
      </c>
      <c r="D139" s="69">
        <v>1</v>
      </c>
      <c r="E139" s="69"/>
      <c r="F139" s="69">
        <v>3</v>
      </c>
      <c r="G139" s="69">
        <v>2</v>
      </c>
      <c r="H139" s="69"/>
      <c r="I139" s="69"/>
      <c r="J139" s="69"/>
      <c r="K139" s="69">
        <v>1</v>
      </c>
      <c r="L139" s="69">
        <v>1</v>
      </c>
      <c r="M139" s="70">
        <f t="shared" si="38"/>
        <v>0.66666666666666663</v>
      </c>
      <c r="N139" s="69">
        <f t="shared" si="39"/>
        <v>4</v>
      </c>
      <c r="O139" s="73">
        <f t="shared" si="40"/>
        <v>1.3333333333333333</v>
      </c>
      <c r="P139" s="72">
        <f t="shared" si="41"/>
        <v>0.66666666666666663</v>
      </c>
      <c r="Q139" s="82"/>
    </row>
    <row r="140" spans="1:17" ht="15">
      <c r="A140" s="76" t="s">
        <v>84</v>
      </c>
      <c r="B140" s="69">
        <v>2</v>
      </c>
      <c r="C140" s="69">
        <v>6</v>
      </c>
      <c r="D140" s="69"/>
      <c r="E140" s="69"/>
      <c r="F140" s="69">
        <v>6</v>
      </c>
      <c r="G140" s="69">
        <v>2</v>
      </c>
      <c r="H140" s="69"/>
      <c r="I140" s="69"/>
      <c r="J140" s="69"/>
      <c r="K140" s="69">
        <v>0</v>
      </c>
      <c r="L140" s="69">
        <v>1</v>
      </c>
      <c r="M140" s="70">
        <f t="shared" si="38"/>
        <v>0.33333333333333331</v>
      </c>
      <c r="N140" s="69">
        <f t="shared" si="39"/>
        <v>3</v>
      </c>
      <c r="O140" s="73">
        <f t="shared" si="40"/>
        <v>0.5</v>
      </c>
      <c r="P140" s="72">
        <f t="shared" si="41"/>
        <v>0.33333333333333331</v>
      </c>
      <c r="Q140" s="82"/>
    </row>
    <row r="141" spans="1:17" ht="5.0999999999999996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48"/>
      <c r="P141" s="48"/>
    </row>
    <row r="142" spans="1:17" ht="15">
      <c r="A142" s="5" t="s">
        <v>8</v>
      </c>
      <c r="B142" s="5"/>
      <c r="C142" s="45">
        <f t="shared" ref="C142:L142" si="42">SUM(C131:C141)</f>
        <v>51</v>
      </c>
      <c r="D142" s="6">
        <f t="shared" si="42"/>
        <v>1</v>
      </c>
      <c r="E142" s="6">
        <f t="shared" si="42"/>
        <v>0</v>
      </c>
      <c r="F142" s="45">
        <f t="shared" si="42"/>
        <v>50</v>
      </c>
      <c r="G142" s="45">
        <f t="shared" si="42"/>
        <v>26</v>
      </c>
      <c r="H142" s="6">
        <f t="shared" si="42"/>
        <v>6</v>
      </c>
      <c r="I142" s="6">
        <f t="shared" si="42"/>
        <v>1</v>
      </c>
      <c r="J142" s="6">
        <f t="shared" si="42"/>
        <v>1</v>
      </c>
      <c r="K142" s="50">
        <f t="shared" si="42"/>
        <v>19</v>
      </c>
      <c r="L142" s="45">
        <f t="shared" si="42"/>
        <v>19</v>
      </c>
      <c r="M142" s="1">
        <f>(G142/F142)</f>
        <v>0.52</v>
      </c>
      <c r="N142" s="29">
        <f>G142+K142+L142</f>
        <v>64</v>
      </c>
      <c r="O142" s="49">
        <f>N142/F142</f>
        <v>1.28</v>
      </c>
      <c r="P142" s="46">
        <f>((G142-H142-I142-J142)+(2*H142)+(3*I142)+(4*J142))/F142</f>
        <v>0.74</v>
      </c>
    </row>
    <row r="143" spans="1:17" ht="30" customHeight="1">
      <c r="A143" s="102" t="s">
        <v>207</v>
      </c>
      <c r="B143" s="102"/>
      <c r="C143" s="102"/>
      <c r="D143" s="102"/>
      <c r="E143" s="102"/>
      <c r="F143" s="102"/>
      <c r="G143" s="102"/>
      <c r="H143" s="102"/>
      <c r="I143" s="102"/>
      <c r="J143" s="102"/>
      <c r="K143" s="102"/>
      <c r="L143" s="102"/>
      <c r="M143" s="102"/>
      <c r="N143" s="102"/>
      <c r="O143" s="102"/>
      <c r="P143" s="103"/>
    </row>
    <row r="144" spans="1:17" ht="15.75">
      <c r="A144" s="2" t="s">
        <v>30</v>
      </c>
      <c r="B144" s="3" t="s">
        <v>31</v>
      </c>
      <c r="C144" s="3" t="s">
        <v>42</v>
      </c>
      <c r="D144" s="3" t="s">
        <v>29</v>
      </c>
      <c r="E144" s="3" t="s">
        <v>37</v>
      </c>
      <c r="F144" s="3" t="s">
        <v>0</v>
      </c>
      <c r="G144" s="3" t="s">
        <v>1</v>
      </c>
      <c r="H144" s="3" t="s">
        <v>2</v>
      </c>
      <c r="I144" s="3" t="s">
        <v>3</v>
      </c>
      <c r="J144" s="3" t="s">
        <v>4</v>
      </c>
      <c r="K144" s="3" t="s">
        <v>5</v>
      </c>
      <c r="L144" s="3" t="s">
        <v>6</v>
      </c>
      <c r="M144" s="3" t="s">
        <v>7</v>
      </c>
      <c r="N144" s="3" t="s">
        <v>9</v>
      </c>
      <c r="O144" s="47" t="s">
        <v>25</v>
      </c>
      <c r="P144" s="3" t="s">
        <v>43</v>
      </c>
    </row>
    <row r="145" spans="1:17" ht="5.0999999999999996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48"/>
      <c r="P145" s="7"/>
    </row>
    <row r="146" spans="1:17" ht="15">
      <c r="A146" s="28" t="s">
        <v>60</v>
      </c>
      <c r="B146" s="69">
        <v>2</v>
      </c>
      <c r="C146" s="69">
        <v>5</v>
      </c>
      <c r="D146" s="69"/>
      <c r="E146" s="69"/>
      <c r="F146" s="69">
        <v>5</v>
      </c>
      <c r="G146" s="69">
        <v>3</v>
      </c>
      <c r="H146" s="69">
        <v>1</v>
      </c>
      <c r="I146" s="69"/>
      <c r="J146" s="69"/>
      <c r="K146" s="69"/>
      <c r="L146" s="69">
        <v>4</v>
      </c>
      <c r="M146" s="70">
        <f t="shared" ref="M146:M155" si="43">(G146/F146)</f>
        <v>0.6</v>
      </c>
      <c r="N146" s="69">
        <f t="shared" ref="N146:N155" si="44">(G146+K146+L146)</f>
        <v>7</v>
      </c>
      <c r="O146" s="73">
        <f t="shared" ref="O146:O155" si="45">(N146/F146)</f>
        <v>1.4</v>
      </c>
      <c r="P146" s="72">
        <f t="shared" ref="P146:P155" si="46">((G146-H146-I146-J146)+(2*H146)+(3*I146)+(4*J146))/F146</f>
        <v>0.8</v>
      </c>
      <c r="Q146" s="82"/>
    </row>
    <row r="147" spans="1:17" ht="15">
      <c r="A147" s="76" t="s">
        <v>147</v>
      </c>
      <c r="B147" s="69">
        <v>2</v>
      </c>
      <c r="C147" s="69">
        <v>5</v>
      </c>
      <c r="D147" s="69"/>
      <c r="E147" s="69"/>
      <c r="F147" s="69">
        <v>5</v>
      </c>
      <c r="G147" s="69">
        <v>4</v>
      </c>
      <c r="H147" s="69"/>
      <c r="I147" s="69"/>
      <c r="J147" s="69"/>
      <c r="K147" s="69">
        <v>1</v>
      </c>
      <c r="L147" s="69">
        <v>1</v>
      </c>
      <c r="M147" s="70">
        <f t="shared" si="43"/>
        <v>0.8</v>
      </c>
      <c r="N147" s="69">
        <f t="shared" si="44"/>
        <v>6</v>
      </c>
      <c r="O147" s="73">
        <f t="shared" si="45"/>
        <v>1.2</v>
      </c>
      <c r="P147" s="72">
        <f t="shared" si="46"/>
        <v>0.8</v>
      </c>
      <c r="Q147" s="82"/>
    </row>
    <row r="148" spans="1:17" ht="15">
      <c r="A148" s="28" t="s">
        <v>91</v>
      </c>
      <c r="B148" s="69">
        <v>2</v>
      </c>
      <c r="C148" s="69">
        <v>5</v>
      </c>
      <c r="D148" s="69"/>
      <c r="E148" s="69"/>
      <c r="F148" s="69">
        <v>5</v>
      </c>
      <c r="G148" s="69">
        <v>3</v>
      </c>
      <c r="H148" s="69"/>
      <c r="I148" s="69">
        <v>1</v>
      </c>
      <c r="J148" s="69"/>
      <c r="K148" s="69">
        <v>2</v>
      </c>
      <c r="L148" s="69">
        <v>1</v>
      </c>
      <c r="M148" s="70">
        <f t="shared" si="43"/>
        <v>0.6</v>
      </c>
      <c r="N148" s="69">
        <f t="shared" si="44"/>
        <v>6</v>
      </c>
      <c r="O148" s="73">
        <f t="shared" si="45"/>
        <v>1.2</v>
      </c>
      <c r="P148" s="72">
        <f t="shared" si="46"/>
        <v>1</v>
      </c>
      <c r="Q148" s="82"/>
    </row>
    <row r="149" spans="1:17" ht="15">
      <c r="A149" s="28" t="s">
        <v>211</v>
      </c>
      <c r="B149" s="69">
        <v>2</v>
      </c>
      <c r="C149" s="69">
        <v>6</v>
      </c>
      <c r="D149" s="69"/>
      <c r="E149" s="69"/>
      <c r="F149" s="69">
        <v>6</v>
      </c>
      <c r="G149" s="69">
        <v>4</v>
      </c>
      <c r="H149" s="69">
        <v>2</v>
      </c>
      <c r="I149" s="69"/>
      <c r="J149" s="69"/>
      <c r="K149" s="69">
        <v>1</v>
      </c>
      <c r="L149" s="69"/>
      <c r="M149" s="70">
        <f t="shared" si="43"/>
        <v>0.66666666666666663</v>
      </c>
      <c r="N149" s="69">
        <f t="shared" si="44"/>
        <v>5</v>
      </c>
      <c r="O149" s="73">
        <f t="shared" si="45"/>
        <v>0.83333333333333337</v>
      </c>
      <c r="P149" s="72">
        <f t="shared" si="46"/>
        <v>1</v>
      </c>
      <c r="Q149" s="82"/>
    </row>
    <row r="150" spans="1:17" ht="15">
      <c r="A150" s="28" t="s">
        <v>68</v>
      </c>
      <c r="B150" s="69">
        <v>2</v>
      </c>
      <c r="C150" s="69">
        <v>4</v>
      </c>
      <c r="D150" s="69"/>
      <c r="E150" s="69"/>
      <c r="F150" s="69">
        <v>4</v>
      </c>
      <c r="G150" s="69">
        <v>3</v>
      </c>
      <c r="H150" s="69"/>
      <c r="I150" s="69"/>
      <c r="J150" s="69"/>
      <c r="K150" s="69"/>
      <c r="L150" s="69">
        <v>1</v>
      </c>
      <c r="M150" s="70">
        <f t="shared" si="43"/>
        <v>0.75</v>
      </c>
      <c r="N150" s="69">
        <f t="shared" si="44"/>
        <v>4</v>
      </c>
      <c r="O150" s="73">
        <f t="shared" si="45"/>
        <v>1</v>
      </c>
      <c r="P150" s="72">
        <f t="shared" si="46"/>
        <v>0.75</v>
      </c>
      <c r="Q150" s="82"/>
    </row>
    <row r="151" spans="1:17" ht="15">
      <c r="A151" s="28" t="s">
        <v>111</v>
      </c>
      <c r="B151" s="69">
        <v>2</v>
      </c>
      <c r="C151" s="69">
        <v>6</v>
      </c>
      <c r="D151" s="69"/>
      <c r="E151" s="69"/>
      <c r="F151" s="69">
        <v>6</v>
      </c>
      <c r="G151" s="69">
        <v>2</v>
      </c>
      <c r="H151" s="69">
        <v>1</v>
      </c>
      <c r="I151" s="69"/>
      <c r="J151" s="69"/>
      <c r="K151" s="69">
        <v>2</v>
      </c>
      <c r="L151" s="69"/>
      <c r="M151" s="70">
        <f t="shared" si="43"/>
        <v>0.33333333333333331</v>
      </c>
      <c r="N151" s="69">
        <f t="shared" si="44"/>
        <v>4</v>
      </c>
      <c r="O151" s="73">
        <f t="shared" si="45"/>
        <v>0.66666666666666663</v>
      </c>
      <c r="P151" s="72">
        <f t="shared" si="46"/>
        <v>0.5</v>
      </c>
      <c r="Q151" s="82"/>
    </row>
    <row r="152" spans="1:17" ht="15">
      <c r="A152" s="76" t="s">
        <v>201</v>
      </c>
      <c r="B152" s="69">
        <v>2</v>
      </c>
      <c r="C152" s="69">
        <v>4</v>
      </c>
      <c r="D152" s="69"/>
      <c r="E152" s="69"/>
      <c r="F152" s="69">
        <v>4</v>
      </c>
      <c r="G152" s="69">
        <v>1</v>
      </c>
      <c r="H152" s="69"/>
      <c r="I152" s="69"/>
      <c r="J152" s="69"/>
      <c r="K152" s="69">
        <v>1</v>
      </c>
      <c r="L152" s="69">
        <v>1</v>
      </c>
      <c r="M152" s="70">
        <f t="shared" si="43"/>
        <v>0.25</v>
      </c>
      <c r="N152" s="69">
        <f t="shared" si="44"/>
        <v>3</v>
      </c>
      <c r="O152" s="73">
        <f t="shared" si="45"/>
        <v>0.75</v>
      </c>
      <c r="P152" s="72">
        <f t="shared" si="46"/>
        <v>0.25</v>
      </c>
      <c r="Q152" s="82"/>
    </row>
    <row r="153" spans="1:17" ht="15">
      <c r="A153" s="28" t="s">
        <v>72</v>
      </c>
      <c r="B153" s="69">
        <v>2</v>
      </c>
      <c r="C153" s="69">
        <v>5</v>
      </c>
      <c r="D153" s="69"/>
      <c r="E153" s="69"/>
      <c r="F153" s="69">
        <v>5</v>
      </c>
      <c r="G153" s="69">
        <v>1</v>
      </c>
      <c r="H153" s="69"/>
      <c r="I153" s="69"/>
      <c r="J153" s="69"/>
      <c r="K153" s="69">
        <v>1</v>
      </c>
      <c r="L153" s="69"/>
      <c r="M153" s="70">
        <f t="shared" si="43"/>
        <v>0.2</v>
      </c>
      <c r="N153" s="69">
        <f t="shared" si="44"/>
        <v>2</v>
      </c>
      <c r="O153" s="73">
        <f t="shared" si="45"/>
        <v>0.4</v>
      </c>
      <c r="P153" s="72">
        <f t="shared" si="46"/>
        <v>0.2</v>
      </c>
      <c r="Q153" s="82"/>
    </row>
    <row r="154" spans="1:17" ht="15">
      <c r="A154" s="76" t="s">
        <v>84</v>
      </c>
      <c r="B154" s="69">
        <v>2</v>
      </c>
      <c r="C154" s="69">
        <v>6</v>
      </c>
      <c r="D154" s="69"/>
      <c r="E154" s="69"/>
      <c r="F154" s="69">
        <v>6</v>
      </c>
      <c r="G154" s="69">
        <v>2</v>
      </c>
      <c r="H154" s="69"/>
      <c r="I154" s="69"/>
      <c r="J154" s="69"/>
      <c r="K154" s="69"/>
      <c r="L154" s="69"/>
      <c r="M154" s="70">
        <f t="shared" si="43"/>
        <v>0.33333333333333331</v>
      </c>
      <c r="N154" s="69">
        <f t="shared" si="44"/>
        <v>2</v>
      </c>
      <c r="O154" s="73">
        <f t="shared" si="45"/>
        <v>0.33333333333333331</v>
      </c>
      <c r="P154" s="72">
        <f t="shared" si="46"/>
        <v>0.33333333333333331</v>
      </c>
      <c r="Q154" s="82"/>
    </row>
    <row r="155" spans="1:17" ht="15">
      <c r="A155" s="5" t="s">
        <v>26</v>
      </c>
      <c r="B155" s="69">
        <v>2</v>
      </c>
      <c r="C155" s="69">
        <v>4</v>
      </c>
      <c r="D155" s="69"/>
      <c r="E155" s="69"/>
      <c r="F155" s="69">
        <v>4</v>
      </c>
      <c r="G155" s="69">
        <v>1</v>
      </c>
      <c r="H155" s="69"/>
      <c r="I155" s="69"/>
      <c r="J155" s="69"/>
      <c r="K155" s="69"/>
      <c r="L155" s="69"/>
      <c r="M155" s="70">
        <f t="shared" si="43"/>
        <v>0.25</v>
      </c>
      <c r="N155" s="69">
        <f t="shared" si="44"/>
        <v>1</v>
      </c>
      <c r="O155" s="73">
        <f t="shared" si="45"/>
        <v>0.25</v>
      </c>
      <c r="P155" s="72">
        <f t="shared" si="46"/>
        <v>0.25</v>
      </c>
      <c r="Q155" s="82"/>
    </row>
    <row r="156" spans="1:17" ht="5.0999999999999996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48"/>
      <c r="P156" s="48"/>
    </row>
    <row r="157" spans="1:17" ht="15">
      <c r="A157" s="5" t="s">
        <v>8</v>
      </c>
      <c r="B157" s="5"/>
      <c r="C157" s="45">
        <f t="shared" ref="C157" si="47">SUM(C146:C156)</f>
        <v>50</v>
      </c>
      <c r="D157" s="6">
        <f t="shared" ref="D157" si="48">SUM(D146:D156)</f>
        <v>0</v>
      </c>
      <c r="E157" s="6">
        <f t="shared" ref="E157" si="49">SUM(E146:E156)</f>
        <v>0</v>
      </c>
      <c r="F157" s="45">
        <f t="shared" ref="F157" si="50">SUM(F146:F156)</f>
        <v>50</v>
      </c>
      <c r="G157" s="45">
        <f t="shared" ref="G157" si="51">SUM(G146:G156)</f>
        <v>24</v>
      </c>
      <c r="H157" s="6">
        <f t="shared" ref="H157" si="52">SUM(H146:H156)</f>
        <v>4</v>
      </c>
      <c r="I157" s="6">
        <f t="shared" ref="I157" si="53">SUM(I146:I156)</f>
        <v>1</v>
      </c>
      <c r="J157" s="6">
        <f t="shared" ref="J157" si="54">SUM(J146:J156)</f>
        <v>0</v>
      </c>
      <c r="K157" s="50">
        <f t="shared" ref="K157" si="55">SUM(K146:K156)</f>
        <v>8</v>
      </c>
      <c r="L157" s="45">
        <f t="shared" ref="L157" si="56">SUM(L146:L156)</f>
        <v>8</v>
      </c>
      <c r="M157" s="1">
        <f>(G157/F157)</f>
        <v>0.48</v>
      </c>
      <c r="N157" s="29">
        <f>G157+K157+L157</f>
        <v>40</v>
      </c>
      <c r="O157" s="49">
        <f>N157/F157</f>
        <v>0.8</v>
      </c>
      <c r="P157" s="46">
        <f>((G157-H157-I157-J157)+(2*H157)+(3*I157)+(4*J157))/F157</f>
        <v>0.6</v>
      </c>
    </row>
    <row r="158" spans="1:17" ht="30" customHeight="1">
      <c r="A158" s="102" t="s">
        <v>221</v>
      </c>
      <c r="B158" s="102"/>
      <c r="C158" s="102"/>
      <c r="D158" s="102"/>
      <c r="E158" s="102"/>
      <c r="F158" s="102"/>
      <c r="G158" s="102"/>
      <c r="H158" s="102"/>
      <c r="I158" s="102"/>
      <c r="J158" s="102"/>
      <c r="K158" s="102"/>
      <c r="L158" s="102"/>
      <c r="M158" s="102"/>
      <c r="N158" s="102"/>
      <c r="O158" s="102"/>
      <c r="P158" s="103"/>
    </row>
    <row r="159" spans="1:17" ht="15.75">
      <c r="A159" s="2" t="s">
        <v>30</v>
      </c>
      <c r="B159" s="3" t="s">
        <v>31</v>
      </c>
      <c r="C159" s="3" t="s">
        <v>42</v>
      </c>
      <c r="D159" s="3" t="s">
        <v>29</v>
      </c>
      <c r="E159" s="3" t="s">
        <v>37</v>
      </c>
      <c r="F159" s="3" t="s">
        <v>0</v>
      </c>
      <c r="G159" s="3" t="s">
        <v>1</v>
      </c>
      <c r="H159" s="3" t="s">
        <v>2</v>
      </c>
      <c r="I159" s="3" t="s">
        <v>3</v>
      </c>
      <c r="J159" s="3" t="s">
        <v>4</v>
      </c>
      <c r="K159" s="3" t="s">
        <v>5</v>
      </c>
      <c r="L159" s="3" t="s">
        <v>6</v>
      </c>
      <c r="M159" s="3" t="s">
        <v>7</v>
      </c>
      <c r="N159" s="3" t="s">
        <v>9</v>
      </c>
      <c r="O159" s="47" t="s">
        <v>25</v>
      </c>
      <c r="P159" s="3" t="s">
        <v>43</v>
      </c>
    </row>
    <row r="160" spans="1:17" ht="5.0999999999999996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48"/>
      <c r="P160" s="7"/>
    </row>
    <row r="161" spans="1:17" ht="15">
      <c r="A161" s="76" t="s">
        <v>147</v>
      </c>
      <c r="B161" s="69">
        <v>4</v>
      </c>
      <c r="C161" s="69">
        <v>10</v>
      </c>
      <c r="D161" s="69"/>
      <c r="E161" s="69"/>
      <c r="F161" s="69">
        <v>10</v>
      </c>
      <c r="G161" s="69">
        <v>8</v>
      </c>
      <c r="H161" s="69">
        <v>1</v>
      </c>
      <c r="I161" s="69"/>
      <c r="J161" s="69"/>
      <c r="K161" s="69">
        <v>4</v>
      </c>
      <c r="L161" s="69">
        <v>3</v>
      </c>
      <c r="M161" s="70">
        <f>(G161/F161)</f>
        <v>0.8</v>
      </c>
      <c r="N161" s="69">
        <f>(G161+K161+L161)</f>
        <v>15</v>
      </c>
      <c r="O161" s="73">
        <f>(N161/F161)</f>
        <v>1.5</v>
      </c>
      <c r="P161" s="72">
        <f>((G161-H161-I161-J161)+(2*H161)+(3*I161)+(4*J161))/F161</f>
        <v>0.9</v>
      </c>
      <c r="Q161" s="82"/>
    </row>
    <row r="162" spans="1:17" ht="15">
      <c r="A162" s="28" t="s">
        <v>91</v>
      </c>
      <c r="B162" s="69">
        <v>4</v>
      </c>
      <c r="C162" s="69">
        <v>10</v>
      </c>
      <c r="D162" s="69"/>
      <c r="E162" s="69"/>
      <c r="F162" s="69">
        <v>10</v>
      </c>
      <c r="G162" s="69">
        <v>6</v>
      </c>
      <c r="H162" s="69">
        <v>1</v>
      </c>
      <c r="I162" s="69">
        <v>2</v>
      </c>
      <c r="J162" s="69"/>
      <c r="K162" s="69">
        <v>5</v>
      </c>
      <c r="L162" s="69">
        <v>3</v>
      </c>
      <c r="M162" s="70">
        <f>(G162/F162)</f>
        <v>0.6</v>
      </c>
      <c r="N162" s="69">
        <f>(G162+K162+L162)</f>
        <v>14</v>
      </c>
      <c r="O162" s="73">
        <f>(N162/F162)</f>
        <v>1.4</v>
      </c>
      <c r="P162" s="72">
        <f>((G162-H162-I162-J162)+(2*H162)+(3*I162)+(4*J162))/F162</f>
        <v>1.1000000000000001</v>
      </c>
      <c r="Q162" s="82"/>
    </row>
    <row r="163" spans="1:17" ht="15">
      <c r="A163" s="28" t="s">
        <v>60</v>
      </c>
      <c r="B163" s="69">
        <v>4</v>
      </c>
      <c r="C163" s="69">
        <v>10</v>
      </c>
      <c r="D163" s="69"/>
      <c r="E163" s="69"/>
      <c r="F163" s="69">
        <v>10</v>
      </c>
      <c r="G163" s="69">
        <v>5</v>
      </c>
      <c r="H163" s="69">
        <v>2</v>
      </c>
      <c r="I163" s="69"/>
      <c r="J163" s="69"/>
      <c r="K163" s="69">
        <v>2</v>
      </c>
      <c r="L163" s="69">
        <v>6</v>
      </c>
      <c r="M163" s="70">
        <f>(G163/F163)</f>
        <v>0.5</v>
      </c>
      <c r="N163" s="69">
        <f>(G163+K163+L163)</f>
        <v>13</v>
      </c>
      <c r="O163" s="73">
        <f>(N163/F163)</f>
        <v>1.3</v>
      </c>
      <c r="P163" s="72">
        <f>((G163-H163-I163-J163)+(2*H163)+(3*I163)+(4*J163))/F163</f>
        <v>0.7</v>
      </c>
      <c r="Q163" s="82"/>
    </row>
    <row r="164" spans="1:17" ht="15">
      <c r="A164" s="28" t="s">
        <v>72</v>
      </c>
      <c r="B164" s="69">
        <v>4</v>
      </c>
      <c r="C164" s="69">
        <v>11</v>
      </c>
      <c r="D164" s="69"/>
      <c r="E164" s="69"/>
      <c r="F164" s="69">
        <v>11</v>
      </c>
      <c r="G164" s="69">
        <v>4</v>
      </c>
      <c r="H164" s="69">
        <v>1</v>
      </c>
      <c r="I164" s="69"/>
      <c r="J164" s="69">
        <v>1</v>
      </c>
      <c r="K164" s="69">
        <v>4</v>
      </c>
      <c r="L164" s="69">
        <v>4</v>
      </c>
      <c r="M164" s="70">
        <f>(G164/F164)</f>
        <v>0.36363636363636365</v>
      </c>
      <c r="N164" s="69">
        <f>(G164+K164+L164)</f>
        <v>12</v>
      </c>
      <c r="O164" s="73">
        <f>(N164/F164)</f>
        <v>1.0909090909090908</v>
      </c>
      <c r="P164" s="72">
        <f>((G164-H164-I164-J164)+(2*H164)+(3*I164)+(4*J164))/F164</f>
        <v>0.72727272727272729</v>
      </c>
      <c r="Q164" s="82"/>
    </row>
    <row r="165" spans="1:17" ht="15">
      <c r="A165" s="28" t="s">
        <v>68</v>
      </c>
      <c r="B165" s="69">
        <v>4</v>
      </c>
      <c r="C165" s="69">
        <v>8</v>
      </c>
      <c r="D165" s="69"/>
      <c r="E165" s="69"/>
      <c r="F165" s="69">
        <v>8</v>
      </c>
      <c r="G165" s="69">
        <v>5</v>
      </c>
      <c r="H165" s="69"/>
      <c r="I165" s="69"/>
      <c r="J165" s="69"/>
      <c r="K165" s="69">
        <v>1</v>
      </c>
      <c r="L165" s="69">
        <v>5</v>
      </c>
      <c r="M165" s="70">
        <f>(G165/F165)</f>
        <v>0.625</v>
      </c>
      <c r="N165" s="69">
        <f>(G165+K165+L165)</f>
        <v>11</v>
      </c>
      <c r="O165" s="73">
        <f>(N165/F165)</f>
        <v>1.375</v>
      </c>
      <c r="P165" s="72">
        <f>((G165-H165-I165-J165)+(2*H165)+(3*I165)+(4*J165))/F165</f>
        <v>0.625</v>
      </c>
      <c r="Q165" s="82"/>
    </row>
    <row r="166" spans="1:17" ht="15">
      <c r="A166" s="28" t="s">
        <v>111</v>
      </c>
      <c r="B166" s="69">
        <v>4</v>
      </c>
      <c r="C166" s="69">
        <v>12</v>
      </c>
      <c r="D166" s="69"/>
      <c r="E166" s="69"/>
      <c r="F166" s="69">
        <v>12</v>
      </c>
      <c r="G166" s="69">
        <v>6</v>
      </c>
      <c r="H166" s="69">
        <v>2</v>
      </c>
      <c r="I166" s="69"/>
      <c r="J166" s="69"/>
      <c r="K166" s="69">
        <v>4</v>
      </c>
      <c r="L166" s="69"/>
      <c r="M166" s="70">
        <f>(G166/F166)</f>
        <v>0.5</v>
      </c>
      <c r="N166" s="69">
        <f>(G166+K166+L166)</f>
        <v>10</v>
      </c>
      <c r="O166" s="73">
        <f>(N166/F166)</f>
        <v>0.83333333333333337</v>
      </c>
      <c r="P166" s="72">
        <f>((G166-H166-I166-J166)+(2*H166)+(3*I166)+(4*J166))/F166</f>
        <v>0.66666666666666663</v>
      </c>
      <c r="Q166" s="82"/>
    </row>
    <row r="167" spans="1:17" ht="15">
      <c r="A167" s="76" t="s">
        <v>201</v>
      </c>
      <c r="B167" s="69">
        <v>4</v>
      </c>
      <c r="C167" s="69">
        <v>8</v>
      </c>
      <c r="D167" s="69"/>
      <c r="E167" s="69"/>
      <c r="F167" s="69">
        <v>8</v>
      </c>
      <c r="G167" s="69">
        <v>3</v>
      </c>
      <c r="H167" s="69"/>
      <c r="I167" s="69"/>
      <c r="J167" s="69"/>
      <c r="K167" s="69">
        <v>3</v>
      </c>
      <c r="L167" s="69">
        <v>2</v>
      </c>
      <c r="M167" s="70">
        <f>(G167/F167)</f>
        <v>0.375</v>
      </c>
      <c r="N167" s="69">
        <f>(G167+K167+L167)</f>
        <v>8</v>
      </c>
      <c r="O167" s="73">
        <f>(N167/F167)</f>
        <v>1</v>
      </c>
      <c r="P167" s="72">
        <f>((G167-H167-I167-J167)+(2*H167)+(3*I167)+(4*J167))/F167</f>
        <v>0.375</v>
      </c>
      <c r="Q167" s="82"/>
    </row>
    <row r="168" spans="1:17" ht="15">
      <c r="A168" s="28" t="s">
        <v>83</v>
      </c>
      <c r="B168" s="69">
        <v>2</v>
      </c>
      <c r="C168" s="69">
        <v>6</v>
      </c>
      <c r="D168" s="69"/>
      <c r="E168" s="69"/>
      <c r="F168" s="69">
        <v>6</v>
      </c>
      <c r="G168" s="69">
        <v>2</v>
      </c>
      <c r="H168" s="69">
        <v>1</v>
      </c>
      <c r="I168" s="69"/>
      <c r="J168" s="69"/>
      <c r="K168" s="69">
        <v>2</v>
      </c>
      <c r="L168" s="69">
        <v>2</v>
      </c>
      <c r="M168" s="70">
        <f>(G168/F168)</f>
        <v>0.33333333333333331</v>
      </c>
      <c r="N168" s="69">
        <f>(G168+K168+L168)</f>
        <v>6</v>
      </c>
      <c r="O168" s="73">
        <f>(N168/F168)</f>
        <v>1</v>
      </c>
      <c r="P168" s="72">
        <f>((G168-H168-I168-J168)+(2*H168)+(3*I168)+(4*J168))/F168</f>
        <v>0.5</v>
      </c>
      <c r="Q168" s="82"/>
    </row>
    <row r="169" spans="1:17" ht="15">
      <c r="A169" s="28" t="s">
        <v>211</v>
      </c>
      <c r="B169" s="69">
        <v>2</v>
      </c>
      <c r="C169" s="69">
        <v>6</v>
      </c>
      <c r="D169" s="69"/>
      <c r="E169" s="69"/>
      <c r="F169" s="69">
        <v>6</v>
      </c>
      <c r="G169" s="69">
        <v>4</v>
      </c>
      <c r="H169" s="69">
        <v>2</v>
      </c>
      <c r="I169" s="69"/>
      <c r="J169" s="69"/>
      <c r="K169" s="69">
        <v>1</v>
      </c>
      <c r="L169" s="69"/>
      <c r="M169" s="70">
        <f>(G169/F169)</f>
        <v>0.66666666666666663</v>
      </c>
      <c r="N169" s="69">
        <f>(G169+K169+L169)</f>
        <v>5</v>
      </c>
      <c r="O169" s="73">
        <f>(N169/F169)</f>
        <v>0.83333333333333337</v>
      </c>
      <c r="P169" s="72">
        <f>((G169-H169-I169-J169)+(2*H169)+(3*I169)+(4*J169))/F169</f>
        <v>1</v>
      </c>
      <c r="Q169" s="82"/>
    </row>
    <row r="170" spans="1:17" ht="15">
      <c r="A170" s="5" t="s">
        <v>26</v>
      </c>
      <c r="B170" s="69">
        <v>4</v>
      </c>
      <c r="C170" s="69">
        <v>8</v>
      </c>
      <c r="D170" s="69">
        <v>1</v>
      </c>
      <c r="E170" s="69"/>
      <c r="F170" s="69">
        <v>7</v>
      </c>
      <c r="G170" s="69">
        <v>3</v>
      </c>
      <c r="H170" s="69"/>
      <c r="I170" s="69"/>
      <c r="J170" s="69"/>
      <c r="K170" s="69">
        <v>1</v>
      </c>
      <c r="L170" s="69">
        <v>1</v>
      </c>
      <c r="M170" s="70">
        <f>(G170/F170)</f>
        <v>0.42857142857142855</v>
      </c>
      <c r="N170" s="69">
        <f>(G170+K170+L170)</f>
        <v>5</v>
      </c>
      <c r="O170" s="73">
        <f>(N170/F170)</f>
        <v>0.7142857142857143</v>
      </c>
      <c r="P170" s="72">
        <f>((G170-H170-I170-J170)+(2*H170)+(3*I170)+(4*J170))/F170</f>
        <v>0.42857142857142855</v>
      </c>
      <c r="Q170" s="82"/>
    </row>
    <row r="171" spans="1:17" ht="15">
      <c r="A171" s="76" t="s">
        <v>84</v>
      </c>
      <c r="B171" s="69">
        <v>4</v>
      </c>
      <c r="C171" s="69">
        <v>12</v>
      </c>
      <c r="D171" s="69"/>
      <c r="E171" s="69"/>
      <c r="F171" s="69">
        <v>12</v>
      </c>
      <c r="G171" s="69">
        <v>4</v>
      </c>
      <c r="H171" s="69"/>
      <c r="I171" s="69"/>
      <c r="J171" s="69"/>
      <c r="K171" s="69"/>
      <c r="L171" s="69">
        <v>1</v>
      </c>
      <c r="M171" s="70">
        <f>(G171/F171)</f>
        <v>0.33333333333333331</v>
      </c>
      <c r="N171" s="69">
        <f>(G171+K171+L171)</f>
        <v>5</v>
      </c>
      <c r="O171" s="73">
        <f>(N171/F171)</f>
        <v>0.41666666666666669</v>
      </c>
      <c r="P171" s="72">
        <f>((G171-H171-I171-J171)+(2*H171)+(3*I171)+(4*J171))/F171</f>
        <v>0.33333333333333331</v>
      </c>
      <c r="Q171" s="82"/>
    </row>
    <row r="172" spans="1:17" ht="5.0999999999999996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48"/>
      <c r="P172" s="48"/>
    </row>
    <row r="173" spans="1:17" ht="15">
      <c r="A173" s="5" t="s">
        <v>8</v>
      </c>
      <c r="B173" s="5"/>
      <c r="C173" s="45">
        <f t="shared" ref="C173" si="57">SUM(C161:C172)</f>
        <v>101</v>
      </c>
      <c r="D173" s="6">
        <f t="shared" ref="D173:L173" si="58">SUM(D161:D172)</f>
        <v>1</v>
      </c>
      <c r="E173" s="6">
        <f t="shared" si="58"/>
        <v>0</v>
      </c>
      <c r="F173" s="45">
        <f t="shared" si="58"/>
        <v>100</v>
      </c>
      <c r="G173" s="45">
        <f t="shared" si="58"/>
        <v>50</v>
      </c>
      <c r="H173" s="6">
        <f t="shared" si="58"/>
        <v>10</v>
      </c>
      <c r="I173" s="6">
        <f t="shared" si="58"/>
        <v>2</v>
      </c>
      <c r="J173" s="6">
        <f t="shared" si="58"/>
        <v>1</v>
      </c>
      <c r="K173" s="50">
        <f t="shared" si="58"/>
        <v>27</v>
      </c>
      <c r="L173" s="45">
        <f t="shared" si="58"/>
        <v>27</v>
      </c>
      <c r="M173" s="1">
        <f>(G173/F173)</f>
        <v>0.5</v>
      </c>
      <c r="N173" s="29">
        <f>G173+K173+L173</f>
        <v>104</v>
      </c>
      <c r="O173" s="49">
        <f>N173/F173</f>
        <v>1.04</v>
      </c>
      <c r="P173" s="46">
        <f>((G173-H173-I173-J173)+(2*H173)+(3*I173)+(4*J173))/F173</f>
        <v>0.67</v>
      </c>
    </row>
    <row r="174" spans="1:17" ht="30" customHeight="1">
      <c r="A174" s="102" t="s">
        <v>200</v>
      </c>
      <c r="B174" s="102"/>
      <c r="C174" s="102"/>
      <c r="D174" s="102"/>
      <c r="E174" s="102"/>
      <c r="F174" s="102"/>
      <c r="G174" s="102"/>
      <c r="H174" s="102"/>
      <c r="I174" s="102"/>
      <c r="J174" s="102"/>
      <c r="K174" s="102"/>
      <c r="L174" s="102"/>
      <c r="M174" s="102"/>
      <c r="N174" s="102"/>
      <c r="O174" s="102"/>
      <c r="P174" s="103"/>
    </row>
    <row r="175" spans="1:17" ht="15.75">
      <c r="A175" s="2" t="s">
        <v>30</v>
      </c>
      <c r="B175" s="3" t="s">
        <v>31</v>
      </c>
      <c r="C175" s="3" t="s">
        <v>42</v>
      </c>
      <c r="D175" s="3" t="s">
        <v>29</v>
      </c>
      <c r="E175" s="3" t="s">
        <v>37</v>
      </c>
      <c r="F175" s="3" t="s">
        <v>0</v>
      </c>
      <c r="G175" s="3" t="s">
        <v>1</v>
      </c>
      <c r="H175" s="3" t="s">
        <v>2</v>
      </c>
      <c r="I175" s="3" t="s">
        <v>3</v>
      </c>
      <c r="J175" s="3" t="s">
        <v>4</v>
      </c>
      <c r="K175" s="3" t="s">
        <v>5</v>
      </c>
      <c r="L175" s="3" t="s">
        <v>6</v>
      </c>
      <c r="M175" s="3" t="s">
        <v>7</v>
      </c>
      <c r="N175" s="3" t="s">
        <v>9</v>
      </c>
      <c r="O175" s="47" t="s">
        <v>25</v>
      </c>
      <c r="P175" s="3" t="s">
        <v>43</v>
      </c>
    </row>
    <row r="176" spans="1:17" ht="5.0999999999999996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48"/>
      <c r="P176" s="7"/>
    </row>
    <row r="177" spans="1:17" ht="15">
      <c r="A177" s="5" t="s">
        <v>126</v>
      </c>
      <c r="B177" s="69">
        <v>2</v>
      </c>
      <c r="C177" s="69">
        <v>5</v>
      </c>
      <c r="D177" s="69"/>
      <c r="E177" s="69"/>
      <c r="F177" s="69">
        <v>5</v>
      </c>
      <c r="G177" s="69">
        <v>4</v>
      </c>
      <c r="H177" s="69">
        <v>1</v>
      </c>
      <c r="I177" s="69">
        <v>1</v>
      </c>
      <c r="J177" s="69">
        <v>1</v>
      </c>
      <c r="K177" s="69">
        <v>4</v>
      </c>
      <c r="L177" s="69">
        <v>3</v>
      </c>
      <c r="M177" s="70">
        <f t="shared" ref="M177:M190" si="59">(G177/F177)</f>
        <v>0.8</v>
      </c>
      <c r="N177" s="69">
        <f t="shared" ref="N177:N190" si="60">(G177+K177+L177)</f>
        <v>11</v>
      </c>
      <c r="O177" s="73">
        <f t="shared" ref="O177:O190" si="61">(N177/F177)</f>
        <v>2.2000000000000002</v>
      </c>
      <c r="P177" s="72">
        <f t="shared" ref="P177:P190" si="62">((G177-H177-I177-J177)+(2*H177)+(3*I177)+(4*J177))/F177</f>
        <v>2</v>
      </c>
      <c r="Q177" s="82"/>
    </row>
    <row r="178" spans="1:17" ht="15">
      <c r="A178" s="5" t="s">
        <v>119</v>
      </c>
      <c r="B178" s="69">
        <v>2</v>
      </c>
      <c r="C178" s="69">
        <v>4</v>
      </c>
      <c r="D178" s="69"/>
      <c r="E178" s="69"/>
      <c r="F178" s="69">
        <v>4</v>
      </c>
      <c r="G178" s="69">
        <v>3</v>
      </c>
      <c r="H178" s="69">
        <v>1</v>
      </c>
      <c r="I178" s="69"/>
      <c r="J178" s="69">
        <v>1</v>
      </c>
      <c r="K178" s="69">
        <v>1</v>
      </c>
      <c r="L178" s="69">
        <v>5</v>
      </c>
      <c r="M178" s="70">
        <f t="shared" si="59"/>
        <v>0.75</v>
      </c>
      <c r="N178" s="69">
        <f t="shared" si="60"/>
        <v>9</v>
      </c>
      <c r="O178" s="73">
        <f t="shared" si="61"/>
        <v>2.25</v>
      </c>
      <c r="P178" s="72">
        <f t="shared" si="62"/>
        <v>1.75</v>
      </c>
      <c r="Q178" s="82"/>
    </row>
    <row r="179" spans="1:17" ht="15">
      <c r="A179" s="5" t="s">
        <v>62</v>
      </c>
      <c r="B179" s="69">
        <v>2</v>
      </c>
      <c r="C179" s="69">
        <v>4</v>
      </c>
      <c r="D179" s="69"/>
      <c r="E179" s="69"/>
      <c r="F179" s="69">
        <v>4</v>
      </c>
      <c r="G179" s="69">
        <v>4</v>
      </c>
      <c r="H179" s="69"/>
      <c r="I179" s="69"/>
      <c r="J179" s="69"/>
      <c r="K179" s="69">
        <v>2</v>
      </c>
      <c r="L179" s="69">
        <v>1</v>
      </c>
      <c r="M179" s="70">
        <f t="shared" si="59"/>
        <v>1</v>
      </c>
      <c r="N179" s="69">
        <f t="shared" si="60"/>
        <v>7</v>
      </c>
      <c r="O179" s="73">
        <f t="shared" si="61"/>
        <v>1.75</v>
      </c>
      <c r="P179" s="72">
        <f t="shared" si="62"/>
        <v>1</v>
      </c>
      <c r="Q179" s="82"/>
    </row>
    <row r="180" spans="1:17" ht="15">
      <c r="A180" s="5" t="s">
        <v>204</v>
      </c>
      <c r="B180" s="69">
        <v>2</v>
      </c>
      <c r="C180" s="69">
        <v>4</v>
      </c>
      <c r="D180" s="69"/>
      <c r="E180" s="69">
        <v>1</v>
      </c>
      <c r="F180" s="69">
        <v>3</v>
      </c>
      <c r="G180" s="69">
        <v>2</v>
      </c>
      <c r="H180" s="69"/>
      <c r="I180" s="69"/>
      <c r="J180" s="69"/>
      <c r="K180" s="69">
        <v>1</v>
      </c>
      <c r="L180" s="69">
        <v>1</v>
      </c>
      <c r="M180" s="70">
        <f t="shared" si="59"/>
        <v>0.66666666666666663</v>
      </c>
      <c r="N180" s="69">
        <f t="shared" si="60"/>
        <v>4</v>
      </c>
      <c r="O180" s="73">
        <f t="shared" si="61"/>
        <v>1.3333333333333333</v>
      </c>
      <c r="P180" s="72">
        <f t="shared" si="62"/>
        <v>0.66666666666666663</v>
      </c>
      <c r="Q180" s="82"/>
    </row>
    <row r="181" spans="1:17" ht="15">
      <c r="A181" s="5" t="s">
        <v>66</v>
      </c>
      <c r="B181" s="69">
        <v>2</v>
      </c>
      <c r="C181" s="69">
        <v>5</v>
      </c>
      <c r="D181" s="69"/>
      <c r="E181" s="69"/>
      <c r="F181" s="69">
        <v>5</v>
      </c>
      <c r="G181" s="69">
        <v>3</v>
      </c>
      <c r="H181" s="69"/>
      <c r="I181" s="69"/>
      <c r="J181" s="69"/>
      <c r="K181" s="69">
        <v>1</v>
      </c>
      <c r="L181" s="69">
        <v>0</v>
      </c>
      <c r="M181" s="70">
        <f t="shared" si="59"/>
        <v>0.6</v>
      </c>
      <c r="N181" s="69">
        <f t="shared" si="60"/>
        <v>4</v>
      </c>
      <c r="O181" s="73">
        <f t="shared" si="61"/>
        <v>0.8</v>
      </c>
      <c r="P181" s="72">
        <f t="shared" si="62"/>
        <v>0.6</v>
      </c>
      <c r="Q181" s="82"/>
    </row>
    <row r="182" spans="1:17" ht="15">
      <c r="A182" s="33" t="s">
        <v>73</v>
      </c>
      <c r="B182" s="69">
        <v>2</v>
      </c>
      <c r="C182" s="69">
        <v>4</v>
      </c>
      <c r="D182" s="69"/>
      <c r="E182" s="69"/>
      <c r="F182" s="69">
        <v>4</v>
      </c>
      <c r="G182" s="69">
        <v>2</v>
      </c>
      <c r="H182" s="69"/>
      <c r="I182" s="69"/>
      <c r="J182" s="69"/>
      <c r="K182" s="69">
        <v>1</v>
      </c>
      <c r="L182" s="69">
        <v>0</v>
      </c>
      <c r="M182" s="70">
        <f t="shared" si="59"/>
        <v>0.5</v>
      </c>
      <c r="N182" s="69">
        <f t="shared" si="60"/>
        <v>3</v>
      </c>
      <c r="O182" s="73">
        <f t="shared" si="61"/>
        <v>0.75</v>
      </c>
      <c r="P182" s="72">
        <f t="shared" si="62"/>
        <v>0.5</v>
      </c>
      <c r="Q182" s="82"/>
    </row>
    <row r="183" spans="1:17" ht="15">
      <c r="A183" s="26" t="s">
        <v>202</v>
      </c>
      <c r="B183" s="69">
        <v>2</v>
      </c>
      <c r="C183" s="69">
        <v>5</v>
      </c>
      <c r="D183" s="69">
        <v>1</v>
      </c>
      <c r="E183" s="69"/>
      <c r="F183" s="69">
        <v>4</v>
      </c>
      <c r="G183" s="69">
        <v>1</v>
      </c>
      <c r="H183" s="69"/>
      <c r="I183" s="69"/>
      <c r="J183" s="69"/>
      <c r="K183" s="69">
        <v>1</v>
      </c>
      <c r="L183" s="69">
        <v>1</v>
      </c>
      <c r="M183" s="70">
        <f t="shared" si="59"/>
        <v>0.25</v>
      </c>
      <c r="N183" s="69">
        <f t="shared" si="60"/>
        <v>3</v>
      </c>
      <c r="O183" s="73">
        <f t="shared" si="61"/>
        <v>0.75</v>
      </c>
      <c r="P183" s="72">
        <f t="shared" si="62"/>
        <v>0.25</v>
      </c>
      <c r="Q183" s="82"/>
    </row>
    <row r="184" spans="1:17" ht="15">
      <c r="A184" s="26" t="s">
        <v>113</v>
      </c>
      <c r="B184" s="69">
        <v>2</v>
      </c>
      <c r="C184" s="69">
        <v>3</v>
      </c>
      <c r="D184" s="69"/>
      <c r="E184" s="69"/>
      <c r="F184" s="69">
        <v>3</v>
      </c>
      <c r="G184" s="69">
        <v>2</v>
      </c>
      <c r="H184" s="69"/>
      <c r="I184" s="69"/>
      <c r="J184" s="69"/>
      <c r="K184" s="69">
        <v>0</v>
      </c>
      <c r="L184" s="69">
        <v>0</v>
      </c>
      <c r="M184" s="70">
        <f t="shared" si="59"/>
        <v>0.66666666666666663</v>
      </c>
      <c r="N184" s="69">
        <f t="shared" si="60"/>
        <v>2</v>
      </c>
      <c r="O184" s="73">
        <f t="shared" si="61"/>
        <v>0.66666666666666663</v>
      </c>
      <c r="P184" s="72">
        <f t="shared" si="62"/>
        <v>0.66666666666666663</v>
      </c>
      <c r="Q184" s="82"/>
    </row>
    <row r="185" spans="1:17" ht="15">
      <c r="A185" s="5" t="s">
        <v>120</v>
      </c>
      <c r="B185" s="69">
        <v>2</v>
      </c>
      <c r="C185" s="69">
        <v>4</v>
      </c>
      <c r="D185" s="69"/>
      <c r="E185" s="69"/>
      <c r="F185" s="69">
        <v>4</v>
      </c>
      <c r="G185" s="69">
        <v>1</v>
      </c>
      <c r="H185" s="69"/>
      <c r="I185" s="69"/>
      <c r="J185" s="69"/>
      <c r="K185" s="69">
        <v>1</v>
      </c>
      <c r="L185" s="69">
        <v>0</v>
      </c>
      <c r="M185" s="70">
        <f t="shared" si="59"/>
        <v>0.25</v>
      </c>
      <c r="N185" s="69">
        <f t="shared" si="60"/>
        <v>2</v>
      </c>
      <c r="O185" s="73">
        <f t="shared" si="61"/>
        <v>0.5</v>
      </c>
      <c r="P185" s="72">
        <f t="shared" si="62"/>
        <v>0.25</v>
      </c>
      <c r="Q185" s="82"/>
    </row>
    <row r="186" spans="1:17" ht="15">
      <c r="A186" s="5" t="s">
        <v>203</v>
      </c>
      <c r="B186" s="69">
        <v>2</v>
      </c>
      <c r="C186" s="69">
        <v>4</v>
      </c>
      <c r="D186" s="69"/>
      <c r="E186" s="69"/>
      <c r="F186" s="69">
        <v>4</v>
      </c>
      <c r="G186" s="69">
        <v>1</v>
      </c>
      <c r="H186" s="69"/>
      <c r="I186" s="69">
        <v>1</v>
      </c>
      <c r="J186" s="69"/>
      <c r="K186" s="69">
        <v>0</v>
      </c>
      <c r="L186" s="69">
        <v>1</v>
      </c>
      <c r="M186" s="70">
        <f t="shared" si="59"/>
        <v>0.25</v>
      </c>
      <c r="N186" s="69">
        <f t="shared" si="60"/>
        <v>2</v>
      </c>
      <c r="O186" s="73">
        <f t="shared" si="61"/>
        <v>0.5</v>
      </c>
      <c r="P186" s="72">
        <f t="shared" si="62"/>
        <v>0.75</v>
      </c>
      <c r="Q186" s="82"/>
    </row>
    <row r="187" spans="1:17" ht="15">
      <c r="A187" s="5" t="s">
        <v>67</v>
      </c>
      <c r="B187" s="69">
        <v>1</v>
      </c>
      <c r="C187" s="69">
        <v>2</v>
      </c>
      <c r="D187" s="69"/>
      <c r="E187" s="69"/>
      <c r="F187" s="69">
        <v>2</v>
      </c>
      <c r="G187" s="69">
        <v>1</v>
      </c>
      <c r="H187" s="69"/>
      <c r="I187" s="69"/>
      <c r="J187" s="69"/>
      <c r="K187" s="69">
        <v>0</v>
      </c>
      <c r="L187" s="69">
        <v>0</v>
      </c>
      <c r="M187" s="70">
        <f t="shared" si="59"/>
        <v>0.5</v>
      </c>
      <c r="N187" s="69">
        <f t="shared" si="60"/>
        <v>1</v>
      </c>
      <c r="O187" s="73">
        <f t="shared" si="61"/>
        <v>0.5</v>
      </c>
      <c r="P187" s="72">
        <f t="shared" si="62"/>
        <v>0.5</v>
      </c>
      <c r="Q187" s="82"/>
    </row>
    <row r="188" spans="1:17" ht="15">
      <c r="A188" s="5" t="s">
        <v>88</v>
      </c>
      <c r="B188" s="69">
        <v>2</v>
      </c>
      <c r="C188" s="69">
        <v>4</v>
      </c>
      <c r="D188" s="69"/>
      <c r="E188" s="69"/>
      <c r="F188" s="69">
        <v>4</v>
      </c>
      <c r="G188" s="69">
        <v>1</v>
      </c>
      <c r="H188" s="69"/>
      <c r="I188" s="69"/>
      <c r="J188" s="69"/>
      <c r="K188" s="69">
        <v>0</v>
      </c>
      <c r="L188" s="69">
        <v>0</v>
      </c>
      <c r="M188" s="70">
        <f t="shared" si="59"/>
        <v>0.25</v>
      </c>
      <c r="N188" s="69">
        <f t="shared" si="60"/>
        <v>1</v>
      </c>
      <c r="O188" s="73">
        <f t="shared" si="61"/>
        <v>0.25</v>
      </c>
      <c r="P188" s="72">
        <f t="shared" si="62"/>
        <v>0.25</v>
      </c>
      <c r="Q188" s="82"/>
    </row>
    <row r="189" spans="1:17" ht="15">
      <c r="A189" s="5" t="s">
        <v>137</v>
      </c>
      <c r="B189" s="69">
        <v>2</v>
      </c>
      <c r="C189" s="69">
        <v>1</v>
      </c>
      <c r="D189" s="69"/>
      <c r="E189" s="69"/>
      <c r="F189" s="69">
        <v>1</v>
      </c>
      <c r="G189" s="69">
        <v>0</v>
      </c>
      <c r="H189" s="69"/>
      <c r="I189" s="69"/>
      <c r="J189" s="69"/>
      <c r="K189" s="69">
        <v>0</v>
      </c>
      <c r="L189" s="69">
        <v>0</v>
      </c>
      <c r="M189" s="70">
        <f t="shared" si="59"/>
        <v>0</v>
      </c>
      <c r="N189" s="69">
        <f t="shared" si="60"/>
        <v>0</v>
      </c>
      <c r="O189" s="73">
        <f t="shared" si="61"/>
        <v>0</v>
      </c>
      <c r="P189" s="72">
        <f t="shared" si="62"/>
        <v>0</v>
      </c>
      <c r="Q189" s="82"/>
    </row>
    <row r="190" spans="1:17" ht="15">
      <c r="A190" s="5" t="s">
        <v>140</v>
      </c>
      <c r="B190" s="69">
        <v>1</v>
      </c>
      <c r="C190" s="69">
        <v>3</v>
      </c>
      <c r="D190" s="69"/>
      <c r="E190" s="69"/>
      <c r="F190" s="69">
        <v>3</v>
      </c>
      <c r="G190" s="69">
        <v>0</v>
      </c>
      <c r="H190" s="69"/>
      <c r="I190" s="69"/>
      <c r="J190" s="69"/>
      <c r="K190" s="69">
        <v>0</v>
      </c>
      <c r="L190" s="69">
        <v>0</v>
      </c>
      <c r="M190" s="70">
        <f t="shared" si="59"/>
        <v>0</v>
      </c>
      <c r="N190" s="69">
        <f t="shared" si="60"/>
        <v>0</v>
      </c>
      <c r="O190" s="73">
        <f t="shared" si="61"/>
        <v>0</v>
      </c>
      <c r="P190" s="72">
        <f t="shared" si="62"/>
        <v>0</v>
      </c>
      <c r="Q190" s="82"/>
    </row>
    <row r="191" spans="1:17" ht="5.0999999999999996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48"/>
      <c r="P191" s="42"/>
    </row>
    <row r="192" spans="1:17" ht="15">
      <c r="A192" s="5" t="s">
        <v>8</v>
      </c>
      <c r="B192" s="5"/>
      <c r="C192" s="45">
        <f t="shared" ref="C192:L192" si="63">SUM(C177:C191)</f>
        <v>52</v>
      </c>
      <c r="D192" s="6">
        <f t="shared" si="63"/>
        <v>1</v>
      </c>
      <c r="E192" s="6">
        <f t="shared" si="63"/>
        <v>1</v>
      </c>
      <c r="F192" s="45">
        <f t="shared" si="63"/>
        <v>50</v>
      </c>
      <c r="G192" s="45">
        <f t="shared" si="63"/>
        <v>25</v>
      </c>
      <c r="H192" s="6">
        <f t="shared" si="63"/>
        <v>2</v>
      </c>
      <c r="I192" s="6">
        <f t="shared" si="63"/>
        <v>2</v>
      </c>
      <c r="J192" s="6">
        <f t="shared" si="63"/>
        <v>2</v>
      </c>
      <c r="K192" s="45">
        <f t="shared" si="63"/>
        <v>12</v>
      </c>
      <c r="L192" s="45">
        <f t="shared" si="63"/>
        <v>12</v>
      </c>
      <c r="M192" s="1">
        <f>(G192/F192)</f>
        <v>0.5</v>
      </c>
      <c r="N192" s="29">
        <f>G192+K192+L192</f>
        <v>49</v>
      </c>
      <c r="O192" s="49">
        <f>N192/F192</f>
        <v>0.98</v>
      </c>
      <c r="P192" s="46">
        <f>((G192-H192-I192-J192)+(2*H192)+(3*I192)+(4*J192))/F192</f>
        <v>0.74</v>
      </c>
    </row>
    <row r="193" spans="1:16" ht="30" customHeight="1">
      <c r="A193" s="102" t="s">
        <v>208</v>
      </c>
      <c r="B193" s="102"/>
      <c r="C193" s="102"/>
      <c r="D193" s="102"/>
      <c r="E193" s="102"/>
      <c r="F193" s="102"/>
      <c r="G193" s="102"/>
      <c r="H193" s="102"/>
      <c r="I193" s="102"/>
      <c r="J193" s="102"/>
      <c r="K193" s="102"/>
      <c r="L193" s="102"/>
      <c r="M193" s="102"/>
      <c r="N193" s="102"/>
      <c r="O193" s="102"/>
      <c r="P193" s="104"/>
    </row>
    <row r="194" spans="1:16" ht="15.75">
      <c r="A194" s="2" t="s">
        <v>30</v>
      </c>
      <c r="B194" s="3" t="s">
        <v>31</v>
      </c>
      <c r="C194" s="3" t="s">
        <v>42</v>
      </c>
      <c r="D194" s="3" t="s">
        <v>29</v>
      </c>
      <c r="E194" s="3" t="s">
        <v>37</v>
      </c>
      <c r="F194" s="3" t="s">
        <v>0</v>
      </c>
      <c r="G194" s="3" t="s">
        <v>1</v>
      </c>
      <c r="H194" s="3" t="s">
        <v>2</v>
      </c>
      <c r="I194" s="3" t="s">
        <v>3</v>
      </c>
      <c r="J194" s="3" t="s">
        <v>4</v>
      </c>
      <c r="K194" s="3" t="s">
        <v>5</v>
      </c>
      <c r="L194" s="3" t="s">
        <v>6</v>
      </c>
      <c r="M194" s="3" t="s">
        <v>7</v>
      </c>
      <c r="N194" s="3" t="s">
        <v>9</v>
      </c>
      <c r="O194" s="47" t="s">
        <v>25</v>
      </c>
      <c r="P194" s="3" t="s">
        <v>43</v>
      </c>
    </row>
    <row r="195" spans="1:16" ht="5.0999999999999996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42"/>
      <c r="P195" s="7"/>
    </row>
    <row r="196" spans="1:16" ht="15">
      <c r="A196" s="28" t="s">
        <v>49</v>
      </c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70" t="e">
        <f t="shared" ref="M196:M208" si="64">(G196/F196)</f>
        <v>#DIV/0!</v>
      </c>
      <c r="N196" s="69">
        <f t="shared" ref="N196:N208" si="65">(G196+K196+L196)</f>
        <v>0</v>
      </c>
      <c r="O196" s="71" t="e">
        <f t="shared" ref="O196:O208" si="66">(N196/F196)</f>
        <v>#DIV/0!</v>
      </c>
      <c r="P196" s="72" t="e">
        <f t="shared" ref="P196:P208" si="67">((G196-H196-I196-J196)+(2*H196)+(3*I196)+(4*J196))/F196</f>
        <v>#DIV/0!</v>
      </c>
    </row>
    <row r="197" spans="1:16" ht="15">
      <c r="A197" s="28" t="s">
        <v>102</v>
      </c>
      <c r="B197" s="69"/>
      <c r="C197" s="69"/>
      <c r="D197" s="69"/>
      <c r="E197" s="69"/>
      <c r="F197" s="69"/>
      <c r="G197" s="69"/>
      <c r="H197" s="69"/>
      <c r="I197" s="69"/>
      <c r="J197" s="69"/>
      <c r="K197" s="69"/>
      <c r="L197" s="69"/>
      <c r="M197" s="70" t="e">
        <f t="shared" si="64"/>
        <v>#DIV/0!</v>
      </c>
      <c r="N197" s="69">
        <f t="shared" si="65"/>
        <v>0</v>
      </c>
      <c r="O197" s="71" t="e">
        <f t="shared" si="66"/>
        <v>#DIV/0!</v>
      </c>
      <c r="P197" s="72" t="e">
        <f t="shared" si="67"/>
        <v>#DIV/0!</v>
      </c>
    </row>
    <row r="198" spans="1:16" ht="15">
      <c r="A198" s="5" t="s">
        <v>93</v>
      </c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70" t="e">
        <f t="shared" si="64"/>
        <v>#DIV/0!</v>
      </c>
      <c r="N198" s="69">
        <f t="shared" si="65"/>
        <v>0</v>
      </c>
      <c r="O198" s="73" t="e">
        <f t="shared" si="66"/>
        <v>#DIV/0!</v>
      </c>
      <c r="P198" s="72" t="e">
        <f t="shared" si="67"/>
        <v>#DIV/0!</v>
      </c>
    </row>
    <row r="199" spans="1:16" ht="15">
      <c r="A199" s="26" t="s">
        <v>78</v>
      </c>
      <c r="B199" s="69"/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70" t="e">
        <f t="shared" si="64"/>
        <v>#DIV/0!</v>
      </c>
      <c r="N199" s="69">
        <f t="shared" si="65"/>
        <v>0</v>
      </c>
      <c r="O199" s="73" t="e">
        <f t="shared" si="66"/>
        <v>#DIV/0!</v>
      </c>
      <c r="P199" s="72" t="e">
        <f t="shared" si="67"/>
        <v>#DIV/0!</v>
      </c>
    </row>
    <row r="200" spans="1:16" ht="15">
      <c r="A200" s="5" t="s">
        <v>38</v>
      </c>
      <c r="B200" s="69"/>
      <c r="C200" s="69"/>
      <c r="D200" s="69"/>
      <c r="E200" s="69"/>
      <c r="F200" s="69"/>
      <c r="G200" s="69"/>
      <c r="H200" s="69"/>
      <c r="I200" s="69"/>
      <c r="J200" s="69"/>
      <c r="K200" s="69"/>
      <c r="L200" s="69"/>
      <c r="M200" s="70" t="e">
        <f t="shared" si="64"/>
        <v>#DIV/0!</v>
      </c>
      <c r="N200" s="69">
        <f t="shared" si="65"/>
        <v>0</v>
      </c>
      <c r="O200" s="73" t="e">
        <f t="shared" si="66"/>
        <v>#DIV/0!</v>
      </c>
      <c r="P200" s="72" t="e">
        <f t="shared" si="67"/>
        <v>#DIV/0!</v>
      </c>
    </row>
    <row r="201" spans="1:16" ht="15">
      <c r="A201" s="28" t="s">
        <v>50</v>
      </c>
      <c r="B201" s="69"/>
      <c r="C201" s="69"/>
      <c r="D201" s="69"/>
      <c r="E201" s="69"/>
      <c r="F201" s="69"/>
      <c r="G201" s="69"/>
      <c r="H201" s="69"/>
      <c r="I201" s="69"/>
      <c r="J201" s="69"/>
      <c r="K201" s="69"/>
      <c r="L201" s="69"/>
      <c r="M201" s="70" t="e">
        <f t="shared" si="64"/>
        <v>#DIV/0!</v>
      </c>
      <c r="N201" s="69">
        <f t="shared" si="65"/>
        <v>0</v>
      </c>
      <c r="O201" s="71" t="e">
        <f t="shared" si="66"/>
        <v>#DIV/0!</v>
      </c>
      <c r="P201" s="72" t="e">
        <f t="shared" si="67"/>
        <v>#DIV/0!</v>
      </c>
    </row>
    <row r="202" spans="1:16" ht="15">
      <c r="A202" s="28" t="s">
        <v>66</v>
      </c>
      <c r="B202" s="69"/>
      <c r="C202" s="69"/>
      <c r="D202" s="69"/>
      <c r="E202" s="69"/>
      <c r="F202" s="69"/>
      <c r="G202" s="69"/>
      <c r="H202" s="69"/>
      <c r="I202" s="69"/>
      <c r="J202" s="69"/>
      <c r="K202" s="69"/>
      <c r="L202" s="69"/>
      <c r="M202" s="70" t="e">
        <f t="shared" si="64"/>
        <v>#DIV/0!</v>
      </c>
      <c r="N202" s="69">
        <f t="shared" si="65"/>
        <v>0</v>
      </c>
      <c r="O202" s="71" t="e">
        <f t="shared" si="66"/>
        <v>#DIV/0!</v>
      </c>
      <c r="P202" s="72" t="e">
        <f t="shared" si="67"/>
        <v>#DIV/0!</v>
      </c>
    </row>
    <row r="203" spans="1:16" ht="15">
      <c r="A203" s="26" t="s">
        <v>81</v>
      </c>
      <c r="B203" s="69"/>
      <c r="C203" s="69"/>
      <c r="D203" s="69"/>
      <c r="E203" s="69"/>
      <c r="F203" s="69"/>
      <c r="G203" s="69"/>
      <c r="H203" s="69"/>
      <c r="I203" s="69"/>
      <c r="J203" s="69"/>
      <c r="K203" s="69"/>
      <c r="L203" s="69"/>
      <c r="M203" s="70" t="e">
        <f t="shared" si="64"/>
        <v>#DIV/0!</v>
      </c>
      <c r="N203" s="69">
        <f t="shared" si="65"/>
        <v>0</v>
      </c>
      <c r="O203" s="71" t="e">
        <f t="shared" si="66"/>
        <v>#DIV/0!</v>
      </c>
      <c r="P203" s="72" t="e">
        <f t="shared" si="67"/>
        <v>#DIV/0!</v>
      </c>
    </row>
    <row r="204" spans="1:16" ht="15">
      <c r="A204" s="28" t="s">
        <v>27</v>
      </c>
      <c r="B204" s="69"/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70" t="e">
        <f t="shared" si="64"/>
        <v>#DIV/0!</v>
      </c>
      <c r="N204" s="69">
        <f t="shared" si="65"/>
        <v>0</v>
      </c>
      <c r="O204" s="71" t="e">
        <f t="shared" si="66"/>
        <v>#DIV/0!</v>
      </c>
      <c r="P204" s="72" t="e">
        <f t="shared" si="67"/>
        <v>#DIV/0!</v>
      </c>
    </row>
    <row r="205" spans="1:16" ht="15">
      <c r="A205" s="28" t="s">
        <v>99</v>
      </c>
      <c r="B205" s="69"/>
      <c r="C205" s="69"/>
      <c r="D205" s="69"/>
      <c r="E205" s="69"/>
      <c r="F205" s="69"/>
      <c r="G205" s="69"/>
      <c r="H205" s="69"/>
      <c r="I205" s="69"/>
      <c r="J205" s="69"/>
      <c r="K205" s="69"/>
      <c r="L205" s="69"/>
      <c r="M205" s="70" t="e">
        <f t="shared" si="64"/>
        <v>#DIV/0!</v>
      </c>
      <c r="N205" s="69">
        <f t="shared" si="65"/>
        <v>0</v>
      </c>
      <c r="O205" s="71" t="e">
        <f t="shared" si="66"/>
        <v>#DIV/0!</v>
      </c>
      <c r="P205" s="72" t="e">
        <f t="shared" si="67"/>
        <v>#DIV/0!</v>
      </c>
    </row>
    <row r="206" spans="1:16" ht="15">
      <c r="A206" s="5" t="s">
        <v>79</v>
      </c>
      <c r="B206" s="69"/>
      <c r="C206" s="69"/>
      <c r="D206" s="69"/>
      <c r="E206" s="69"/>
      <c r="F206" s="69"/>
      <c r="G206" s="69"/>
      <c r="H206" s="69"/>
      <c r="I206" s="69"/>
      <c r="J206" s="69"/>
      <c r="K206" s="69"/>
      <c r="L206" s="69"/>
      <c r="M206" s="70" t="e">
        <f t="shared" si="64"/>
        <v>#DIV/0!</v>
      </c>
      <c r="N206" s="69">
        <f t="shared" si="65"/>
        <v>0</v>
      </c>
      <c r="O206" s="71" t="e">
        <f t="shared" si="66"/>
        <v>#DIV/0!</v>
      </c>
      <c r="P206" s="72" t="e">
        <f t="shared" si="67"/>
        <v>#DIV/0!</v>
      </c>
    </row>
    <row r="207" spans="1:16" ht="15">
      <c r="A207" s="26" t="s">
        <v>101</v>
      </c>
      <c r="B207" s="69"/>
      <c r="C207" s="69"/>
      <c r="D207" s="69"/>
      <c r="E207" s="69"/>
      <c r="F207" s="69"/>
      <c r="G207" s="69"/>
      <c r="H207" s="69"/>
      <c r="I207" s="69"/>
      <c r="J207" s="69"/>
      <c r="K207" s="69"/>
      <c r="L207" s="69"/>
      <c r="M207" s="70" t="e">
        <f t="shared" si="64"/>
        <v>#DIV/0!</v>
      </c>
      <c r="N207" s="69">
        <f t="shared" si="65"/>
        <v>0</v>
      </c>
      <c r="O207" s="71" t="e">
        <f t="shared" si="66"/>
        <v>#DIV/0!</v>
      </c>
      <c r="P207" s="72" t="e">
        <f t="shared" si="67"/>
        <v>#DIV/0!</v>
      </c>
    </row>
    <row r="208" spans="1:16" ht="15">
      <c r="A208" s="28" t="s">
        <v>74</v>
      </c>
      <c r="B208" s="69"/>
      <c r="C208" s="69"/>
      <c r="D208" s="69"/>
      <c r="E208" s="69"/>
      <c r="F208" s="69"/>
      <c r="G208" s="69"/>
      <c r="H208" s="69"/>
      <c r="I208" s="69"/>
      <c r="J208" s="69"/>
      <c r="K208" s="69"/>
      <c r="L208" s="69"/>
      <c r="M208" s="70" t="e">
        <f t="shared" si="64"/>
        <v>#DIV/0!</v>
      </c>
      <c r="N208" s="69">
        <f t="shared" si="65"/>
        <v>0</v>
      </c>
      <c r="O208" s="71" t="e">
        <f t="shared" si="66"/>
        <v>#DIV/0!</v>
      </c>
      <c r="P208" s="72" t="e">
        <f t="shared" si="67"/>
        <v>#DIV/0!</v>
      </c>
    </row>
    <row r="209" spans="1:16" ht="5.0999999999999996" customHeight="1">
      <c r="A209" s="7"/>
      <c r="B209" s="34"/>
      <c r="C209" s="34"/>
      <c r="D209" s="34"/>
      <c r="E209" s="34"/>
      <c r="F209" s="7"/>
      <c r="G209" s="7"/>
      <c r="H209" s="7"/>
      <c r="I209" s="7"/>
      <c r="J209" s="7"/>
      <c r="K209" s="7"/>
      <c r="L209" s="7"/>
      <c r="M209" s="7"/>
      <c r="N209" s="7"/>
      <c r="O209" s="42"/>
      <c r="P209" s="42"/>
    </row>
    <row r="210" spans="1:16" ht="15">
      <c r="A210" s="5" t="s">
        <v>8</v>
      </c>
      <c r="B210" s="5"/>
      <c r="C210" s="45">
        <f t="shared" ref="C210:L210" si="68">SUM(C196:C209)</f>
        <v>0</v>
      </c>
      <c r="D210" s="6">
        <f t="shared" si="68"/>
        <v>0</v>
      </c>
      <c r="E210" s="6">
        <f t="shared" si="68"/>
        <v>0</v>
      </c>
      <c r="F210" s="45">
        <f t="shared" si="68"/>
        <v>0</v>
      </c>
      <c r="G210" s="45">
        <f t="shared" si="68"/>
        <v>0</v>
      </c>
      <c r="H210" s="6">
        <f t="shared" si="68"/>
        <v>0</v>
      </c>
      <c r="I210" s="6">
        <f t="shared" si="68"/>
        <v>0</v>
      </c>
      <c r="J210" s="6">
        <f t="shared" si="68"/>
        <v>0</v>
      </c>
      <c r="K210" s="50">
        <f t="shared" si="68"/>
        <v>0</v>
      </c>
      <c r="L210" s="50">
        <f t="shared" si="68"/>
        <v>0</v>
      </c>
      <c r="M210" s="1" t="e">
        <f>(G210/F210)</f>
        <v>#DIV/0!</v>
      </c>
      <c r="N210" s="29">
        <f>G210+K210+L210</f>
        <v>0</v>
      </c>
      <c r="O210" s="41" t="e">
        <f>N210/F210</f>
        <v>#DIV/0!</v>
      </c>
      <c r="P210" s="46" t="e">
        <f>((G210-H210-I210-J210)+(2*H210)+(3*I210)+(4*J210))/F210</f>
        <v>#DIV/0!</v>
      </c>
    </row>
  </sheetData>
  <sortState caseSensitive="1" ref="A160:P170">
    <sortCondition descending="1" ref="N160:N170"/>
    <sortCondition descending="1" ref="O160:O170"/>
    <sortCondition descending="1" ref="M160:M170"/>
  </sortState>
  <mergeCells count="14">
    <mergeCell ref="A174:P174"/>
    <mergeCell ref="A193:P193"/>
    <mergeCell ref="A18:P18"/>
    <mergeCell ref="A143:P143"/>
    <mergeCell ref="A1:O1"/>
    <mergeCell ref="A2:P2"/>
    <mergeCell ref="A65:P65"/>
    <mergeCell ref="A80:P80"/>
    <mergeCell ref="A128:P128"/>
    <mergeCell ref="A33:P33"/>
    <mergeCell ref="A96:P96"/>
    <mergeCell ref="A48:P48"/>
    <mergeCell ref="A112:P112"/>
    <mergeCell ref="A158:P158"/>
  </mergeCells>
  <phoneticPr fontId="0" type="noConversion"/>
  <printOptions horizontalCentered="1"/>
  <pageMargins left="0.23622047244094491" right="0.23622047244094491" top="0.51181102362204722" bottom="0.55118110236220474" header="0.27559055118110237" footer="0.35433070866141736"/>
  <pageSetup scale="66" orientation="portrait" horizontalDpi="300" verticalDpi="300" r:id="rId1"/>
  <headerFooter alignWithMargins="0"/>
  <rowBreaks count="2" manualBreakCount="2">
    <brk id="79" max="16383" man="1"/>
    <brk id="173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2"/>
  <sheetViews>
    <sheetView topLeftCell="A22" zoomScaleNormal="100" workbookViewId="0">
      <selection activeCell="A81" sqref="A81:K91"/>
    </sheetView>
  </sheetViews>
  <sheetFormatPr baseColWidth="10" defaultColWidth="11.42578125" defaultRowHeight="12.75"/>
  <cols>
    <col min="1" max="1" width="20.7109375" customWidth="1"/>
    <col min="2" max="2" width="6.85546875" customWidth="1"/>
    <col min="3" max="3" width="8.42578125" bestFit="1" customWidth="1"/>
    <col min="4" max="4" width="3.7109375" customWidth="1"/>
    <col min="5" max="5" width="20.7109375" customWidth="1"/>
    <col min="6" max="6" width="6.85546875" customWidth="1"/>
    <col min="7" max="7" width="5.7109375" customWidth="1"/>
    <col min="8" max="8" width="3.7109375" style="15" customWidth="1"/>
    <col min="9" max="9" width="20.7109375" customWidth="1"/>
    <col min="10" max="10" width="6.85546875" customWidth="1"/>
    <col min="11" max="11" width="6.7109375" customWidth="1"/>
    <col min="12" max="12" width="5.7109375" customWidth="1"/>
  </cols>
  <sheetData>
    <row r="1" spans="1:13" s="13" customFormat="1" ht="30.75">
      <c r="A1" s="107" t="s">
        <v>36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8"/>
      <c r="M1" s="8"/>
    </row>
    <row r="2" spans="1:13" ht="26.25">
      <c r="A2" s="109" t="s">
        <v>141</v>
      </c>
      <c r="B2" s="110"/>
      <c r="C2" s="110"/>
      <c r="D2" s="110"/>
      <c r="E2" s="110"/>
      <c r="F2" s="110"/>
      <c r="G2" s="110"/>
      <c r="H2" s="110"/>
      <c r="I2" s="110"/>
      <c r="J2" s="110"/>
      <c r="K2" s="111"/>
      <c r="L2" s="11"/>
    </row>
    <row r="3" spans="1:13" ht="5.0999999999999996" customHeight="1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4"/>
    </row>
    <row r="4" spans="1:13" ht="15.75">
      <c r="A4" s="9" t="s">
        <v>164</v>
      </c>
      <c r="B4" s="9"/>
      <c r="E4" s="9" t="s">
        <v>39</v>
      </c>
      <c r="F4" s="9"/>
      <c r="I4" s="9" t="s">
        <v>35</v>
      </c>
      <c r="J4" s="9"/>
    </row>
    <row r="5" spans="1:13" ht="15.75">
      <c r="A5" s="20" t="s">
        <v>69</v>
      </c>
      <c r="B5" s="20" t="s">
        <v>70</v>
      </c>
      <c r="C5" s="17" t="s">
        <v>13</v>
      </c>
      <c r="E5" s="20" t="s">
        <v>69</v>
      </c>
      <c r="F5" s="20" t="s">
        <v>70</v>
      </c>
      <c r="G5" s="19" t="s">
        <v>9</v>
      </c>
      <c r="I5" s="20" t="s">
        <v>69</v>
      </c>
      <c r="J5" s="20" t="s">
        <v>70</v>
      </c>
      <c r="K5" s="19" t="s">
        <v>25</v>
      </c>
    </row>
    <row r="6" spans="1:13" ht="14.1" customHeight="1">
      <c r="A6" s="18"/>
      <c r="B6" s="19"/>
      <c r="C6" s="77"/>
      <c r="E6" s="18"/>
      <c r="F6" s="19"/>
      <c r="G6" s="19"/>
      <c r="I6" s="18"/>
      <c r="J6" s="19"/>
      <c r="K6" s="52"/>
    </row>
    <row r="7" spans="1:13" ht="14.1" customHeight="1">
      <c r="A7" s="18"/>
      <c r="B7" s="19"/>
      <c r="C7" s="77"/>
      <c r="D7" s="9"/>
      <c r="E7" s="18"/>
      <c r="F7" s="19"/>
      <c r="G7" s="19"/>
      <c r="H7" s="16"/>
      <c r="I7" s="18"/>
      <c r="J7" s="19"/>
      <c r="K7" s="52"/>
    </row>
    <row r="8" spans="1:13" ht="14.1" customHeight="1">
      <c r="A8" s="18"/>
      <c r="B8" s="19"/>
      <c r="C8" s="77"/>
      <c r="D8" s="9"/>
      <c r="E8" s="18"/>
      <c r="F8" s="19"/>
      <c r="G8" s="19"/>
      <c r="H8" s="16"/>
      <c r="I8" s="18"/>
      <c r="J8" s="19"/>
      <c r="K8" s="52"/>
    </row>
    <row r="9" spans="1:13" ht="14.1" customHeight="1">
      <c r="A9" s="21"/>
      <c r="B9" s="19"/>
      <c r="C9" s="77"/>
      <c r="D9" s="9"/>
      <c r="E9" s="18"/>
      <c r="F9" s="19"/>
      <c r="G9" s="19"/>
      <c r="H9" s="16"/>
      <c r="I9" s="18"/>
      <c r="J9" s="19"/>
      <c r="K9" s="52"/>
    </row>
    <row r="10" spans="1:13" ht="14.1" customHeight="1">
      <c r="A10" s="21"/>
      <c r="B10" s="19"/>
      <c r="C10" s="77"/>
      <c r="D10" s="9"/>
      <c r="E10" s="18"/>
      <c r="F10" s="19"/>
      <c r="G10" s="19"/>
      <c r="H10" s="16"/>
      <c r="I10" s="21"/>
      <c r="J10" s="19"/>
      <c r="K10" s="52"/>
    </row>
    <row r="11" spans="1:13" ht="14.1" customHeight="1">
      <c r="A11" s="18"/>
      <c r="B11" s="19"/>
      <c r="C11" s="77"/>
      <c r="D11" s="9"/>
      <c r="E11" s="61"/>
      <c r="F11" s="19"/>
      <c r="G11" s="19"/>
      <c r="H11" s="16"/>
      <c r="I11" s="61"/>
      <c r="J11" s="19"/>
      <c r="K11" s="52"/>
    </row>
    <row r="12" spans="1:13" ht="14.1" customHeight="1">
      <c r="A12" s="21"/>
      <c r="B12" s="19"/>
      <c r="C12" s="77"/>
      <c r="D12" s="9"/>
      <c r="E12" s="18"/>
      <c r="F12" s="19"/>
      <c r="G12" s="19"/>
      <c r="H12" s="16"/>
      <c r="I12" s="18"/>
      <c r="J12" s="19"/>
      <c r="K12" s="57"/>
    </row>
    <row r="13" spans="1:13" ht="14.1" customHeight="1">
      <c r="A13" s="21"/>
      <c r="B13" s="19"/>
      <c r="C13" s="77"/>
      <c r="D13" s="9"/>
      <c r="E13" s="18"/>
      <c r="F13" s="19"/>
      <c r="G13" s="19"/>
      <c r="H13" s="16"/>
      <c r="I13" s="18"/>
      <c r="J13" s="19"/>
      <c r="K13" s="52"/>
    </row>
    <row r="14" spans="1:13" ht="14.1" customHeight="1">
      <c r="A14" s="18"/>
      <c r="B14" s="19"/>
      <c r="C14" s="77"/>
      <c r="D14" s="9"/>
      <c r="E14" s="21"/>
      <c r="F14" s="19"/>
      <c r="G14" s="19"/>
      <c r="H14" s="16"/>
      <c r="I14" s="18"/>
      <c r="J14" s="19"/>
      <c r="K14" s="52"/>
    </row>
    <row r="15" spans="1:13" ht="14.1" customHeight="1">
      <c r="A15" s="18"/>
      <c r="B15" s="19"/>
      <c r="C15" s="77"/>
      <c r="D15" s="9"/>
      <c r="E15" s="18"/>
      <c r="F15" s="19"/>
      <c r="G15" s="19"/>
      <c r="H15" s="16"/>
      <c r="I15" s="18"/>
      <c r="J15" s="19"/>
      <c r="K15" s="52"/>
    </row>
    <row r="16" spans="1:13" ht="14.1" customHeight="1">
      <c r="A16" s="18"/>
      <c r="B16" s="19"/>
      <c r="C16" s="77"/>
      <c r="D16" s="9"/>
      <c r="E16" s="18"/>
      <c r="F16" s="19"/>
      <c r="G16" s="19"/>
      <c r="H16" s="16"/>
      <c r="I16" s="18"/>
      <c r="J16" s="19"/>
      <c r="K16" s="52"/>
    </row>
    <row r="17" spans="1:12" ht="5.0999999999999996" customHeight="1">
      <c r="A17" s="9"/>
      <c r="B17" s="9"/>
      <c r="C17" s="10"/>
      <c r="D17" s="9"/>
      <c r="E17" s="9"/>
      <c r="F17" s="9"/>
      <c r="G17" s="10"/>
      <c r="H17" s="16"/>
      <c r="I17" s="9"/>
      <c r="J17" s="9"/>
      <c r="K17" s="9"/>
    </row>
    <row r="18" spans="1:12" ht="5.0999999999999996" customHeight="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5"/>
    </row>
    <row r="19" spans="1:12" ht="15.75">
      <c r="A19" s="9" t="s">
        <v>11</v>
      </c>
      <c r="B19" s="9"/>
      <c r="C19" s="9"/>
      <c r="D19" s="9"/>
      <c r="E19" s="9" t="s">
        <v>12</v>
      </c>
      <c r="F19" s="9"/>
      <c r="G19" s="9"/>
      <c r="H19" s="16"/>
      <c r="I19" s="9" t="s">
        <v>10</v>
      </c>
      <c r="J19" s="9"/>
      <c r="K19" s="9"/>
    </row>
    <row r="20" spans="1:12" ht="15.75">
      <c r="A20" s="20" t="s">
        <v>69</v>
      </c>
      <c r="B20" s="20" t="s">
        <v>70</v>
      </c>
      <c r="C20" s="19" t="s">
        <v>2</v>
      </c>
      <c r="D20" s="9"/>
      <c r="E20" s="20" t="s">
        <v>69</v>
      </c>
      <c r="F20" s="20" t="s">
        <v>70</v>
      </c>
      <c r="G20" s="19" t="s">
        <v>3</v>
      </c>
      <c r="H20" s="16"/>
      <c r="I20" s="20" t="s">
        <v>69</v>
      </c>
      <c r="J20" s="20" t="s">
        <v>70</v>
      </c>
      <c r="K20" s="19" t="s">
        <v>4</v>
      </c>
    </row>
    <row r="21" spans="1:12" ht="14.1" customHeight="1">
      <c r="A21" s="18"/>
      <c r="B21" s="19"/>
      <c r="C21" s="19"/>
      <c r="D21" s="9"/>
      <c r="E21" s="18"/>
      <c r="F21" s="19"/>
      <c r="G21" s="19"/>
      <c r="H21" s="16"/>
      <c r="I21" s="18"/>
      <c r="J21" s="19"/>
      <c r="K21" s="19"/>
    </row>
    <row r="22" spans="1:12" ht="14.1" customHeight="1">
      <c r="A22" s="18"/>
      <c r="B22" s="19"/>
      <c r="C22" s="77"/>
      <c r="D22" s="9"/>
      <c r="E22" s="18"/>
      <c r="F22" s="19"/>
      <c r="G22" s="19"/>
      <c r="H22" s="16"/>
      <c r="I22" s="18"/>
      <c r="J22" s="19"/>
      <c r="K22" s="19"/>
    </row>
    <row r="23" spans="1:12" ht="14.1" customHeight="1">
      <c r="A23" s="18"/>
      <c r="B23" s="19"/>
      <c r="C23" s="77"/>
      <c r="D23" s="9"/>
      <c r="E23" s="18"/>
      <c r="F23" s="19"/>
      <c r="G23" s="19"/>
      <c r="H23" s="16"/>
      <c r="I23" s="18"/>
      <c r="J23" s="19"/>
      <c r="K23" s="19"/>
    </row>
    <row r="24" spans="1:12" ht="14.1" customHeight="1">
      <c r="A24" s="18"/>
      <c r="B24" s="19"/>
      <c r="C24" s="77"/>
      <c r="D24" s="9"/>
      <c r="E24" s="18"/>
      <c r="F24" s="19"/>
      <c r="G24" s="19"/>
      <c r="H24" s="16"/>
      <c r="I24" s="18"/>
      <c r="J24" s="19"/>
      <c r="K24" s="19"/>
    </row>
    <row r="25" spans="1:12" ht="14.1" customHeight="1">
      <c r="A25" s="18"/>
      <c r="B25" s="19"/>
      <c r="C25" s="77"/>
      <c r="D25" s="9"/>
      <c r="E25" s="18"/>
      <c r="F25" s="19"/>
      <c r="G25" s="19"/>
      <c r="H25" s="16"/>
      <c r="I25" s="18"/>
      <c r="J25" s="19"/>
      <c r="K25" s="19"/>
    </row>
    <row r="26" spans="1:12" ht="14.1" customHeight="1">
      <c r="A26" s="18"/>
      <c r="B26" s="19"/>
      <c r="C26" s="77"/>
      <c r="D26" s="9"/>
      <c r="E26" s="18"/>
      <c r="F26" s="19"/>
      <c r="G26" s="19"/>
      <c r="H26" s="16"/>
      <c r="I26" s="18"/>
      <c r="J26" s="19"/>
      <c r="K26" s="19"/>
    </row>
    <row r="27" spans="1:12" ht="14.1" customHeight="1">
      <c r="A27" s="18"/>
      <c r="B27" s="19"/>
      <c r="C27" s="19"/>
      <c r="D27" s="9"/>
      <c r="E27" s="18"/>
      <c r="F27" s="19"/>
      <c r="G27" s="19"/>
      <c r="H27" s="16"/>
      <c r="I27" s="18"/>
      <c r="J27" s="19"/>
      <c r="K27" s="19"/>
    </row>
    <row r="28" spans="1:12" ht="14.1" customHeight="1">
      <c r="A28" s="18"/>
      <c r="B28" s="19"/>
      <c r="C28" s="19"/>
      <c r="D28" s="9"/>
      <c r="E28" s="18"/>
      <c r="F28" s="19"/>
      <c r="G28" s="19"/>
      <c r="H28" s="16"/>
      <c r="I28" s="18"/>
      <c r="J28" s="19"/>
      <c r="K28" s="19"/>
    </row>
    <row r="29" spans="1:12" ht="14.1" customHeight="1">
      <c r="A29" s="18"/>
      <c r="B29" s="19"/>
      <c r="C29" s="77"/>
      <c r="D29" s="9"/>
      <c r="E29" s="18"/>
      <c r="F29" s="19"/>
      <c r="G29" s="19"/>
      <c r="H29" s="16"/>
      <c r="I29" s="18"/>
      <c r="J29" s="19"/>
      <c r="K29" s="19"/>
    </row>
    <row r="30" spans="1:12" ht="14.1" customHeight="1">
      <c r="A30" s="18"/>
      <c r="B30" s="19"/>
      <c r="C30" s="19"/>
      <c r="D30" s="9"/>
      <c r="E30" s="18"/>
      <c r="F30" s="19"/>
      <c r="G30" s="19"/>
      <c r="H30" s="16"/>
      <c r="I30" s="18"/>
      <c r="J30" s="19"/>
      <c r="K30" s="19"/>
    </row>
    <row r="31" spans="1:12" ht="14.1" customHeight="1">
      <c r="A31" s="18"/>
      <c r="B31" s="19"/>
      <c r="C31" s="19"/>
      <c r="D31" s="9"/>
      <c r="E31" s="18"/>
      <c r="F31" s="19"/>
      <c r="G31" s="19"/>
      <c r="H31" s="16"/>
      <c r="I31" s="18"/>
      <c r="J31" s="19"/>
      <c r="K31" s="19"/>
    </row>
    <row r="32" spans="1:12" ht="5.0999999999999996" customHeight="1"/>
    <row r="33" spans="1:11" ht="5.0999999999999996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</row>
    <row r="34" spans="1:11" ht="15.75">
      <c r="A34" s="9" t="s">
        <v>14</v>
      </c>
      <c r="B34" s="9"/>
      <c r="C34" s="9"/>
      <c r="D34" s="16"/>
      <c r="E34" s="9" t="s">
        <v>15</v>
      </c>
      <c r="F34" s="9"/>
      <c r="G34" s="9"/>
      <c r="I34" s="9" t="s">
        <v>44</v>
      </c>
      <c r="J34" s="9"/>
    </row>
    <row r="35" spans="1:11" ht="15.75" customHeight="1">
      <c r="A35" s="20" t="s">
        <v>69</v>
      </c>
      <c r="B35" s="20" t="s">
        <v>70</v>
      </c>
      <c r="C35" s="19" t="s">
        <v>5</v>
      </c>
      <c r="D35" s="16"/>
      <c r="E35" s="20" t="s">
        <v>69</v>
      </c>
      <c r="F35" s="20" t="s">
        <v>70</v>
      </c>
      <c r="G35" s="19" t="s">
        <v>6</v>
      </c>
      <c r="I35" s="20" t="s">
        <v>69</v>
      </c>
      <c r="J35" s="20" t="s">
        <v>70</v>
      </c>
      <c r="K35" s="19" t="s">
        <v>46</v>
      </c>
    </row>
    <row r="36" spans="1:11" ht="14.1" customHeight="1">
      <c r="A36" s="18"/>
      <c r="B36" s="19"/>
      <c r="C36" s="19"/>
      <c r="D36" s="16"/>
      <c r="E36" s="18"/>
      <c r="F36" s="19"/>
      <c r="G36" s="19"/>
      <c r="I36" s="18"/>
      <c r="J36" s="19"/>
      <c r="K36" s="51"/>
    </row>
    <row r="37" spans="1:11" ht="14.1" customHeight="1">
      <c r="A37" s="18"/>
      <c r="B37" s="19"/>
      <c r="C37" s="19"/>
      <c r="D37" s="16"/>
      <c r="E37" s="18"/>
      <c r="F37" s="30"/>
      <c r="G37" s="19"/>
      <c r="I37" s="18"/>
      <c r="J37" s="19"/>
      <c r="K37" s="51"/>
    </row>
    <row r="38" spans="1:11" ht="14.1" customHeight="1">
      <c r="A38" s="61"/>
      <c r="B38" s="19"/>
      <c r="C38" s="19"/>
      <c r="D38" s="16"/>
      <c r="E38" s="18"/>
      <c r="F38" s="19"/>
      <c r="G38" s="19"/>
      <c r="I38" s="18"/>
      <c r="J38" s="19"/>
      <c r="K38" s="51"/>
    </row>
    <row r="39" spans="1:11" ht="14.1" customHeight="1">
      <c r="A39" s="18"/>
      <c r="B39" s="19"/>
      <c r="C39" s="19"/>
      <c r="D39" s="16"/>
      <c r="E39" s="18"/>
      <c r="F39" s="19"/>
      <c r="G39" s="19"/>
      <c r="I39" s="43"/>
      <c r="J39" s="19"/>
      <c r="K39" s="51"/>
    </row>
    <row r="40" spans="1:11" ht="14.1" customHeight="1">
      <c r="A40" s="18"/>
      <c r="B40" s="19"/>
      <c r="C40" s="19"/>
      <c r="D40" s="16"/>
      <c r="E40" s="18"/>
      <c r="F40" s="19"/>
      <c r="G40" s="19"/>
      <c r="I40" s="18"/>
      <c r="J40" s="19"/>
      <c r="K40" s="51"/>
    </row>
    <row r="41" spans="1:11" ht="14.1" customHeight="1">
      <c r="A41" s="18"/>
      <c r="B41" s="19"/>
      <c r="C41" s="19"/>
      <c r="D41" s="16"/>
      <c r="E41" s="18"/>
      <c r="F41" s="19"/>
      <c r="G41" s="19"/>
      <c r="I41" s="18"/>
      <c r="J41" s="19"/>
      <c r="K41" s="51"/>
    </row>
    <row r="42" spans="1:11" ht="14.1" customHeight="1">
      <c r="A42" s="18"/>
      <c r="B42" s="19"/>
      <c r="C42" s="19"/>
      <c r="D42" s="16"/>
      <c r="E42" s="18"/>
      <c r="F42" s="19"/>
      <c r="G42" s="19"/>
      <c r="I42" s="18"/>
      <c r="J42" s="19"/>
      <c r="K42" s="51"/>
    </row>
    <row r="43" spans="1:11" ht="14.1" customHeight="1">
      <c r="A43" s="18"/>
      <c r="B43" s="19"/>
      <c r="C43" s="19"/>
      <c r="D43" s="16"/>
      <c r="E43" s="61"/>
      <c r="F43" s="19"/>
      <c r="G43" s="19"/>
      <c r="I43" s="18"/>
      <c r="J43" s="30"/>
      <c r="K43" s="51"/>
    </row>
    <row r="44" spans="1:11" ht="14.1" customHeight="1">
      <c r="A44" s="18"/>
      <c r="B44" s="30"/>
      <c r="C44" s="19"/>
      <c r="D44" s="16"/>
      <c r="E44" s="43"/>
      <c r="F44" s="19"/>
      <c r="G44" s="19"/>
      <c r="I44" s="18"/>
      <c r="J44" s="19"/>
      <c r="K44" s="51"/>
    </row>
    <row r="45" spans="1:11" ht="14.1" customHeight="1">
      <c r="A45" s="61"/>
      <c r="B45" s="19"/>
      <c r="C45" s="19"/>
      <c r="D45" s="16"/>
      <c r="E45" s="61"/>
      <c r="F45" s="19"/>
      <c r="G45" s="19"/>
      <c r="I45" s="18"/>
      <c r="J45" s="19"/>
      <c r="K45" s="51"/>
    </row>
    <row r="46" spans="1:11" ht="14.1" customHeight="1">
      <c r="A46" s="18"/>
      <c r="B46" s="19"/>
      <c r="C46" s="19"/>
      <c r="D46" s="16"/>
      <c r="E46" s="18"/>
      <c r="F46" s="19"/>
      <c r="G46" s="19"/>
      <c r="I46" s="18"/>
      <c r="J46" s="19"/>
      <c r="K46" s="51"/>
    </row>
    <row r="47" spans="1:11" ht="26.25">
      <c r="A47" s="109" t="s">
        <v>142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1"/>
    </row>
    <row r="48" spans="1:11" ht="5.0999999999999996" customHeight="1">
      <c r="A48" s="108"/>
      <c r="B48" s="108"/>
      <c r="C48" s="108"/>
      <c r="D48" s="108"/>
      <c r="E48" s="108"/>
      <c r="F48" s="108"/>
      <c r="G48" s="108"/>
      <c r="H48" s="108"/>
      <c r="I48" s="108"/>
      <c r="J48" s="108"/>
      <c r="K48" s="108"/>
    </row>
    <row r="49" spans="1:12" ht="15.75">
      <c r="A49" s="9" t="s">
        <v>165</v>
      </c>
      <c r="B49" s="9"/>
      <c r="E49" s="9" t="s">
        <v>39</v>
      </c>
      <c r="F49" s="9"/>
      <c r="I49" s="9" t="s">
        <v>23</v>
      </c>
      <c r="J49" s="9"/>
    </row>
    <row r="50" spans="1:12" ht="15.75">
      <c r="A50" s="20" t="s">
        <v>69</v>
      </c>
      <c r="B50" s="20" t="s">
        <v>70</v>
      </c>
      <c r="C50" s="17" t="s">
        <v>13</v>
      </c>
      <c r="E50" s="20" t="s">
        <v>69</v>
      </c>
      <c r="F50" s="20" t="s">
        <v>70</v>
      </c>
      <c r="G50" s="19" t="s">
        <v>9</v>
      </c>
      <c r="I50" s="20" t="s">
        <v>69</v>
      </c>
      <c r="J50" s="20" t="s">
        <v>70</v>
      </c>
      <c r="K50" s="19" t="s">
        <v>25</v>
      </c>
    </row>
    <row r="51" spans="1:12" ht="14.1" customHeight="1">
      <c r="A51" s="18"/>
      <c r="B51" s="19"/>
      <c r="C51" s="77"/>
      <c r="E51" s="18"/>
      <c r="F51" s="19"/>
      <c r="G51" s="19"/>
      <c r="I51" s="18"/>
      <c r="J51" s="19"/>
      <c r="K51" s="52"/>
    </row>
    <row r="52" spans="1:12" ht="14.1" customHeight="1">
      <c r="A52" s="18"/>
      <c r="B52" s="19"/>
      <c r="C52" s="77"/>
      <c r="D52" s="9"/>
      <c r="E52" s="18"/>
      <c r="F52" s="19"/>
      <c r="G52" s="19"/>
      <c r="H52" s="16"/>
      <c r="I52" s="18"/>
      <c r="J52" s="19"/>
      <c r="K52" s="52"/>
    </row>
    <row r="53" spans="1:12" ht="14.1" customHeight="1">
      <c r="A53" s="18"/>
      <c r="B53" s="19"/>
      <c r="C53" s="77"/>
      <c r="D53" s="9"/>
      <c r="E53" s="18"/>
      <c r="F53" s="19"/>
      <c r="G53" s="19"/>
      <c r="H53" s="16"/>
      <c r="I53" s="18"/>
      <c r="J53" s="19"/>
      <c r="K53" s="54"/>
      <c r="L53" s="53"/>
    </row>
    <row r="54" spans="1:12" ht="14.1" customHeight="1">
      <c r="A54" s="18"/>
      <c r="B54" s="19"/>
      <c r="C54" s="77"/>
      <c r="D54" s="9"/>
      <c r="E54" s="18"/>
      <c r="F54" s="19"/>
      <c r="G54" s="19"/>
      <c r="H54" s="16"/>
      <c r="I54" s="18"/>
      <c r="J54" s="19"/>
      <c r="K54" s="54"/>
      <c r="L54" s="53"/>
    </row>
    <row r="55" spans="1:12" ht="14.1" customHeight="1">
      <c r="A55" s="43"/>
      <c r="B55" s="30"/>
      <c r="C55" s="77"/>
      <c r="D55" s="9"/>
      <c r="E55" s="18"/>
      <c r="F55" s="19"/>
      <c r="G55" s="19"/>
      <c r="H55" s="16"/>
      <c r="I55" s="18"/>
      <c r="J55" s="19"/>
      <c r="K55" s="54"/>
      <c r="L55" s="53"/>
    </row>
    <row r="56" spans="1:12" ht="14.1" customHeight="1">
      <c r="A56" s="18"/>
      <c r="B56" s="19"/>
      <c r="C56" s="77"/>
      <c r="D56" s="9"/>
      <c r="E56" s="18"/>
      <c r="F56" s="19"/>
      <c r="G56" s="36"/>
      <c r="H56" s="16"/>
      <c r="I56" s="43"/>
      <c r="J56" s="30"/>
      <c r="K56" s="54"/>
      <c r="L56" s="53"/>
    </row>
    <row r="57" spans="1:12" ht="14.1" customHeight="1">
      <c r="A57" s="18"/>
      <c r="B57" s="19"/>
      <c r="C57" s="77"/>
      <c r="D57" s="9"/>
      <c r="E57" s="43"/>
      <c r="F57" s="30"/>
      <c r="G57" s="19"/>
      <c r="H57" s="16"/>
      <c r="I57" s="18"/>
      <c r="J57" s="19"/>
      <c r="K57" s="54"/>
      <c r="L57" s="53"/>
    </row>
    <row r="58" spans="1:12" ht="14.1" customHeight="1">
      <c r="A58" s="18"/>
      <c r="B58" s="19"/>
      <c r="C58" s="77"/>
      <c r="D58" s="9"/>
      <c r="E58" s="18"/>
      <c r="F58" s="19"/>
      <c r="G58" s="19"/>
      <c r="H58" s="16"/>
      <c r="I58" s="18"/>
      <c r="J58" s="19"/>
      <c r="K58" s="54"/>
      <c r="L58" s="53"/>
    </row>
    <row r="59" spans="1:12" ht="14.1" customHeight="1">
      <c r="A59" s="18"/>
      <c r="B59" s="19"/>
      <c r="C59" s="77"/>
      <c r="D59" s="9"/>
      <c r="E59" s="18"/>
      <c r="F59" s="19"/>
      <c r="G59" s="19"/>
      <c r="H59" s="16"/>
      <c r="I59" s="18"/>
      <c r="J59" s="19"/>
      <c r="K59" s="52"/>
    </row>
    <row r="60" spans="1:12" ht="14.1" customHeight="1">
      <c r="A60" s="43"/>
      <c r="B60" s="30"/>
      <c r="C60" s="77"/>
      <c r="D60" s="9"/>
      <c r="E60" s="18"/>
      <c r="F60" s="19"/>
      <c r="G60" s="19"/>
      <c r="H60" s="16"/>
      <c r="I60" s="18"/>
      <c r="J60" s="19"/>
      <c r="K60" s="52"/>
    </row>
    <row r="61" spans="1:12" ht="14.1" customHeight="1">
      <c r="A61" s="18"/>
      <c r="B61" s="19"/>
      <c r="C61" s="77"/>
      <c r="D61" s="9"/>
      <c r="E61" s="18"/>
      <c r="F61" s="19"/>
      <c r="G61" s="19"/>
      <c r="H61" s="16"/>
      <c r="I61" s="18"/>
      <c r="J61" s="19"/>
      <c r="K61" s="52"/>
    </row>
    <row r="62" spans="1:12" ht="5.0999999999999996" customHeight="1">
      <c r="A62" s="9"/>
      <c r="B62" s="9"/>
      <c r="C62" s="10"/>
      <c r="D62" s="9"/>
      <c r="E62" s="9"/>
      <c r="F62" s="9"/>
      <c r="G62" s="10"/>
      <c r="H62" s="16"/>
      <c r="I62" s="9"/>
      <c r="J62" s="9"/>
      <c r="K62" s="9"/>
    </row>
    <row r="63" spans="1:12" ht="5.0999999999999996" customHeight="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</row>
    <row r="64" spans="1:12" ht="15.75">
      <c r="A64" s="9" t="s">
        <v>11</v>
      </c>
      <c r="B64" s="9"/>
      <c r="C64" s="9"/>
      <c r="D64" s="9"/>
      <c r="E64" s="9" t="s">
        <v>12</v>
      </c>
      <c r="F64" s="9"/>
      <c r="G64" s="9"/>
      <c r="H64" s="16"/>
      <c r="I64" s="9" t="s">
        <v>10</v>
      </c>
      <c r="J64" s="9"/>
      <c r="K64" s="9"/>
    </row>
    <row r="65" spans="1:11" ht="15.75">
      <c r="A65" s="20" t="s">
        <v>69</v>
      </c>
      <c r="B65" s="20" t="s">
        <v>70</v>
      </c>
      <c r="C65" s="19" t="s">
        <v>2</v>
      </c>
      <c r="D65" s="9"/>
      <c r="E65" s="20" t="s">
        <v>69</v>
      </c>
      <c r="F65" s="20" t="s">
        <v>70</v>
      </c>
      <c r="G65" s="19" t="s">
        <v>3</v>
      </c>
      <c r="H65" s="16"/>
      <c r="I65" s="20" t="s">
        <v>69</v>
      </c>
      <c r="J65" s="20" t="s">
        <v>70</v>
      </c>
      <c r="K65" s="19" t="s">
        <v>4</v>
      </c>
    </row>
    <row r="66" spans="1:11" ht="14.1" customHeight="1">
      <c r="A66" s="18"/>
      <c r="B66" s="19"/>
      <c r="C66" s="19"/>
      <c r="D66" s="9"/>
      <c r="E66" s="18"/>
      <c r="F66" s="30"/>
      <c r="G66" s="19"/>
      <c r="H66" s="16"/>
      <c r="I66" s="18"/>
      <c r="J66" s="19"/>
      <c r="K66" s="19"/>
    </row>
    <row r="67" spans="1:11" ht="14.1" customHeight="1">
      <c r="A67" s="18"/>
      <c r="B67" s="19"/>
      <c r="C67" s="19"/>
      <c r="D67" s="9"/>
      <c r="E67" s="18"/>
      <c r="F67" s="19"/>
      <c r="G67" s="19"/>
      <c r="H67" s="16"/>
      <c r="I67" s="63"/>
      <c r="J67" s="30"/>
      <c r="K67" s="19"/>
    </row>
    <row r="68" spans="1:11" ht="14.1" customHeight="1">
      <c r="A68" s="18"/>
      <c r="B68" s="19"/>
      <c r="C68" s="19"/>
      <c r="D68" s="9"/>
      <c r="E68" s="18"/>
      <c r="F68" s="19"/>
      <c r="G68" s="19"/>
      <c r="H68" s="16"/>
      <c r="I68" s="63"/>
      <c r="J68" s="19"/>
      <c r="K68" s="19"/>
    </row>
    <row r="69" spans="1:11" ht="14.1" customHeight="1">
      <c r="A69" s="18"/>
      <c r="B69" s="19"/>
      <c r="C69" s="19"/>
      <c r="D69" s="9"/>
      <c r="E69" s="18"/>
      <c r="F69" s="19"/>
      <c r="G69" s="19"/>
      <c r="H69" s="16"/>
      <c r="I69" s="63"/>
      <c r="J69" s="19"/>
      <c r="K69" s="19"/>
    </row>
    <row r="70" spans="1:11" ht="14.1" customHeight="1">
      <c r="A70" s="18"/>
      <c r="B70" s="19"/>
      <c r="C70" s="19"/>
      <c r="D70" s="9"/>
      <c r="E70" s="18"/>
      <c r="F70" s="19"/>
      <c r="G70" s="19"/>
      <c r="H70" s="16"/>
      <c r="I70" s="18"/>
      <c r="J70" s="19"/>
      <c r="K70" s="19"/>
    </row>
    <row r="71" spans="1:11" ht="14.1" customHeight="1">
      <c r="A71" s="18"/>
      <c r="B71" s="30"/>
      <c r="C71" s="19"/>
      <c r="D71" s="9"/>
      <c r="E71" s="18"/>
      <c r="F71" s="19"/>
      <c r="G71" s="19"/>
      <c r="H71" s="16"/>
      <c r="I71" s="18"/>
      <c r="J71" s="19"/>
      <c r="K71" s="19"/>
    </row>
    <row r="72" spans="1:11" ht="14.1" customHeight="1">
      <c r="A72" s="18"/>
      <c r="B72" s="30"/>
      <c r="C72" s="19"/>
      <c r="D72" s="9"/>
      <c r="E72" s="18"/>
      <c r="F72" s="19"/>
      <c r="G72" s="19"/>
      <c r="H72" s="16"/>
      <c r="I72" s="18"/>
      <c r="J72" s="19"/>
      <c r="K72" s="19"/>
    </row>
    <row r="73" spans="1:11" ht="14.1" customHeight="1">
      <c r="A73" s="18"/>
      <c r="B73" s="19"/>
      <c r="C73" s="19"/>
      <c r="D73" s="9"/>
      <c r="E73" s="18"/>
      <c r="F73" s="19"/>
      <c r="G73" s="19"/>
      <c r="H73" s="16"/>
      <c r="I73" s="18"/>
      <c r="J73" s="19"/>
      <c r="K73" s="19"/>
    </row>
    <row r="74" spans="1:11" ht="14.1" customHeight="1">
      <c r="A74" s="18"/>
      <c r="B74" s="19"/>
      <c r="C74" s="19"/>
      <c r="D74" s="9"/>
      <c r="E74" s="18"/>
      <c r="F74" s="19"/>
      <c r="G74" s="19"/>
      <c r="H74" s="16"/>
      <c r="I74" s="18"/>
      <c r="J74" s="19"/>
      <c r="K74" s="19"/>
    </row>
    <row r="75" spans="1:11" ht="14.1" customHeight="1">
      <c r="A75" s="18"/>
      <c r="B75" s="19"/>
      <c r="C75" s="19"/>
      <c r="D75" s="9"/>
      <c r="E75" s="21"/>
      <c r="F75" s="30"/>
      <c r="G75" s="19"/>
      <c r="H75" s="16"/>
      <c r="I75" s="18"/>
      <c r="J75" s="30"/>
      <c r="K75" s="19"/>
    </row>
    <row r="76" spans="1:11" ht="14.1" customHeight="1">
      <c r="A76" s="18"/>
      <c r="B76" s="19"/>
      <c r="C76" s="19"/>
      <c r="D76" s="9"/>
      <c r="E76" s="18"/>
      <c r="F76" s="19"/>
      <c r="G76" s="19"/>
      <c r="H76" s="16"/>
      <c r="I76" s="18"/>
      <c r="J76" s="19"/>
      <c r="K76" s="19"/>
    </row>
    <row r="77" spans="1:11" ht="5.0999999999999996" customHeight="1"/>
    <row r="78" spans="1:11" ht="5.0999999999999996" customHeight="1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</row>
    <row r="79" spans="1:11" ht="15.75">
      <c r="A79" s="9" t="s">
        <v>14</v>
      </c>
      <c r="B79" s="9"/>
      <c r="C79" s="9"/>
      <c r="D79" s="16"/>
      <c r="E79" s="9" t="s">
        <v>15</v>
      </c>
      <c r="F79" s="9"/>
      <c r="G79" s="9"/>
      <c r="I79" s="9" t="s">
        <v>44</v>
      </c>
      <c r="J79" s="9"/>
      <c r="K79" s="9"/>
    </row>
    <row r="80" spans="1:11" ht="15.75">
      <c r="A80" s="20" t="s">
        <v>69</v>
      </c>
      <c r="B80" s="20" t="s">
        <v>70</v>
      </c>
      <c r="C80" s="19" t="s">
        <v>5</v>
      </c>
      <c r="D80" s="16"/>
      <c r="E80" s="20" t="s">
        <v>69</v>
      </c>
      <c r="F80" s="20" t="s">
        <v>70</v>
      </c>
      <c r="G80" s="19" t="s">
        <v>6</v>
      </c>
      <c r="I80" s="20" t="s">
        <v>69</v>
      </c>
      <c r="J80" s="20" t="s">
        <v>70</v>
      </c>
      <c r="K80" s="19" t="s">
        <v>46</v>
      </c>
    </row>
    <row r="81" spans="1:11" ht="14.1" customHeight="1">
      <c r="A81" s="18"/>
      <c r="B81" s="19"/>
      <c r="C81" s="19"/>
      <c r="D81" s="16"/>
      <c r="E81" s="18"/>
      <c r="F81" s="19"/>
      <c r="G81" s="19"/>
      <c r="I81" s="18"/>
      <c r="J81" s="19"/>
      <c r="K81" s="77"/>
    </row>
    <row r="82" spans="1:11" ht="14.1" customHeight="1">
      <c r="A82" s="18"/>
      <c r="B82" s="19"/>
      <c r="C82" s="19"/>
      <c r="D82" s="16"/>
      <c r="E82" s="18"/>
      <c r="F82" s="19"/>
      <c r="G82" s="19"/>
      <c r="I82" s="18"/>
      <c r="J82" s="19"/>
      <c r="K82" s="77"/>
    </row>
    <row r="83" spans="1:11" ht="14.1" customHeight="1">
      <c r="A83" s="18"/>
      <c r="B83" s="19"/>
      <c r="C83" s="19"/>
      <c r="D83" s="16"/>
      <c r="E83" s="18"/>
      <c r="F83" s="19"/>
      <c r="G83" s="19"/>
      <c r="I83" s="18"/>
      <c r="J83" s="19"/>
      <c r="K83" s="77"/>
    </row>
    <row r="84" spans="1:11" ht="14.1" customHeight="1">
      <c r="A84" s="18"/>
      <c r="B84" s="19"/>
      <c r="C84" s="19"/>
      <c r="D84" s="16"/>
      <c r="E84" s="18"/>
      <c r="F84" s="19"/>
      <c r="G84" s="19"/>
      <c r="I84" s="43"/>
      <c r="J84" s="30"/>
      <c r="K84" s="77"/>
    </row>
    <row r="85" spans="1:11" ht="14.1" customHeight="1">
      <c r="A85" s="18"/>
      <c r="B85" s="19"/>
      <c r="C85" s="19"/>
      <c r="D85" s="16"/>
      <c r="E85" s="18"/>
      <c r="F85" s="19"/>
      <c r="G85" s="30"/>
      <c r="I85" s="18"/>
      <c r="J85" s="19"/>
      <c r="K85" s="77"/>
    </row>
    <row r="86" spans="1:11" ht="14.1" customHeight="1">
      <c r="A86" s="18"/>
      <c r="B86" s="19"/>
      <c r="C86" s="30"/>
      <c r="D86" s="16"/>
      <c r="E86" s="18"/>
      <c r="F86" s="19"/>
      <c r="G86" s="19"/>
      <c r="I86" s="18"/>
      <c r="J86" s="19"/>
      <c r="K86" s="77"/>
    </row>
    <row r="87" spans="1:11" ht="14.1" customHeight="1">
      <c r="A87" s="18"/>
      <c r="B87" s="19"/>
      <c r="C87" s="19"/>
      <c r="D87" s="16"/>
      <c r="E87" s="18"/>
      <c r="F87" s="19"/>
      <c r="G87" s="19"/>
      <c r="I87" s="18"/>
      <c r="J87" s="19"/>
      <c r="K87" s="77"/>
    </row>
    <row r="88" spans="1:11" ht="14.1" customHeight="1">
      <c r="A88" s="43"/>
      <c r="B88" s="30"/>
      <c r="C88" s="19"/>
      <c r="D88" s="16"/>
      <c r="E88" s="18"/>
      <c r="F88" s="19"/>
      <c r="G88" s="19"/>
      <c r="I88" s="18"/>
      <c r="J88" s="19"/>
      <c r="K88" s="77"/>
    </row>
    <row r="89" spans="1:11" ht="14.1" customHeight="1">
      <c r="A89" s="18"/>
      <c r="B89" s="19"/>
      <c r="C89" s="19"/>
      <c r="D89" s="16"/>
      <c r="E89" s="43"/>
      <c r="F89" s="30"/>
      <c r="G89" s="19"/>
      <c r="I89" s="18"/>
      <c r="J89" s="19"/>
      <c r="K89" s="77"/>
    </row>
    <row r="90" spans="1:11" ht="14.1" customHeight="1">
      <c r="A90" s="43"/>
      <c r="B90" s="30"/>
      <c r="C90" s="19"/>
      <c r="D90" s="16"/>
      <c r="E90" s="18"/>
      <c r="F90" s="19"/>
      <c r="G90" s="19"/>
      <c r="I90" s="18"/>
      <c r="J90" s="19"/>
      <c r="K90" s="77"/>
    </row>
    <row r="91" spans="1:11" ht="14.1" customHeight="1">
      <c r="A91" s="18"/>
      <c r="B91" s="19"/>
      <c r="C91" s="19"/>
      <c r="D91" s="16"/>
      <c r="E91" s="18"/>
      <c r="F91" s="19"/>
      <c r="G91" s="19"/>
      <c r="I91" s="18"/>
      <c r="J91" s="19"/>
      <c r="K91" s="77"/>
    </row>
    <row r="92" spans="1:11" ht="15.75">
      <c r="A92" s="39"/>
      <c r="B92" s="62"/>
      <c r="C92" s="40"/>
    </row>
  </sheetData>
  <sortState ref="I81:K90">
    <sortCondition descending="1" ref="K81:K90"/>
  </sortState>
  <mergeCells count="5">
    <mergeCell ref="A48:K48"/>
    <mergeCell ref="A3:K3"/>
    <mergeCell ref="A1:K1"/>
    <mergeCell ref="A2:K2"/>
    <mergeCell ref="A47:K47"/>
  </mergeCells>
  <phoneticPr fontId="0" type="noConversion"/>
  <pageMargins left="0.78740157480314965" right="0.78740157480314965" top="0.98425196850393704" bottom="0.98425196850393704" header="0.51181102362204722" footer="0.51181102362204722"/>
  <pageSetup scale="52" orientation="portrait" horizontalDpi="300" verticalDpi="300" r:id="rId1"/>
  <headerFooter alignWithMargins="0"/>
  <rowBreaks count="1" manualBreakCount="1">
    <brk id="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0"/>
  <sheetViews>
    <sheetView tabSelected="1" workbookViewId="0">
      <selection activeCell="A40" sqref="A40"/>
    </sheetView>
  </sheetViews>
  <sheetFormatPr baseColWidth="10" defaultColWidth="11.42578125" defaultRowHeight="12.75"/>
  <cols>
    <col min="1" max="1" width="17.7109375" customWidth="1"/>
    <col min="2" max="3" width="6.7109375" customWidth="1"/>
    <col min="4" max="4" width="6.7109375" style="13" customWidth="1"/>
    <col min="5" max="5" width="8.7109375" style="13" customWidth="1"/>
    <col min="6" max="10" width="6.7109375" customWidth="1"/>
    <col min="11" max="11" width="8.7109375" customWidth="1"/>
    <col min="12" max="12" width="9.7109375" customWidth="1"/>
    <col min="13" max="13" width="6.7109375" customWidth="1"/>
  </cols>
  <sheetData>
    <row r="1" spans="1:13" ht="30.75">
      <c r="A1" s="113" t="s">
        <v>36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59"/>
      <c r="M1" s="59"/>
    </row>
    <row r="2" spans="1:13" ht="26.25">
      <c r="A2" s="112" t="s">
        <v>16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</row>
    <row r="3" spans="1:13" ht="5.0999999999999996" customHeight="1">
      <c r="A3" s="22"/>
      <c r="B3" s="22"/>
      <c r="C3" s="22"/>
      <c r="D3" s="27"/>
      <c r="E3" s="27"/>
      <c r="F3" s="22"/>
      <c r="G3" s="22"/>
      <c r="H3" s="22"/>
      <c r="I3" s="22"/>
      <c r="J3" s="22"/>
      <c r="K3" s="22"/>
      <c r="L3" s="22"/>
      <c r="M3" s="22"/>
    </row>
    <row r="4" spans="1:13" ht="20.100000000000001" customHeight="1">
      <c r="A4" s="23" t="s">
        <v>17</v>
      </c>
      <c r="B4" s="23" t="s">
        <v>18</v>
      </c>
      <c r="C4" s="23" t="s">
        <v>24</v>
      </c>
      <c r="D4" s="23" t="s">
        <v>19</v>
      </c>
      <c r="E4" s="23" t="s">
        <v>20</v>
      </c>
      <c r="F4" s="23" t="s">
        <v>6</v>
      </c>
      <c r="G4" s="23" t="s">
        <v>5</v>
      </c>
      <c r="H4" s="23" t="s">
        <v>2</v>
      </c>
      <c r="I4" s="23" t="s">
        <v>3</v>
      </c>
      <c r="J4" s="23" t="s">
        <v>4</v>
      </c>
      <c r="K4" s="23" t="s">
        <v>9</v>
      </c>
      <c r="L4" s="23" t="s">
        <v>45</v>
      </c>
      <c r="M4" s="55" t="s">
        <v>51</v>
      </c>
    </row>
    <row r="5" spans="1:13" ht="20.100000000000001" customHeight="1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56"/>
    </row>
    <row r="6" spans="1:13" ht="20.100000000000001" customHeight="1">
      <c r="A6" s="24" t="s">
        <v>89</v>
      </c>
      <c r="B6" s="24">
        <v>13</v>
      </c>
      <c r="C6" s="24"/>
      <c r="D6" s="24">
        <v>2</v>
      </c>
      <c r="E6" s="44">
        <f>'[1]Stats générales'!M154</f>
        <v>0.54640980735551659</v>
      </c>
      <c r="F6" s="24">
        <f>('[1]Stats générales'!L154)</f>
        <v>173</v>
      </c>
      <c r="G6" s="24">
        <v>132</v>
      </c>
      <c r="H6" s="24">
        <f>'[1]Stats générales'!H154</f>
        <v>55</v>
      </c>
      <c r="I6" s="24">
        <f>'[1]Stats générales'!I154</f>
        <v>12</v>
      </c>
      <c r="J6" s="24">
        <f>'[1]Stats générales'!J154</f>
        <v>19</v>
      </c>
      <c r="K6" s="24">
        <f>'[1]Stats générales'!N154</f>
        <v>658</v>
      </c>
      <c r="L6" s="44">
        <f>'[1]Stats générales'!P154</f>
        <v>0.78458844133099825</v>
      </c>
      <c r="M6" s="79">
        <f>F6-G6</f>
        <v>41</v>
      </c>
    </row>
    <row r="7" spans="1:13" ht="20.100000000000001" customHeight="1">
      <c r="A7" s="24" t="s">
        <v>41</v>
      </c>
      <c r="B7" s="24">
        <v>11</v>
      </c>
      <c r="C7" s="60"/>
      <c r="D7" s="24">
        <v>4</v>
      </c>
      <c r="E7" s="44">
        <f>'[1]Stats générales'!M80</f>
        <v>0.57462686567164178</v>
      </c>
      <c r="F7" s="24">
        <f>('[1]Stats générales'!L80)</f>
        <v>178</v>
      </c>
      <c r="G7" s="24">
        <v>112</v>
      </c>
      <c r="H7" s="24">
        <f>'[1]Stats générales'!H80</f>
        <v>57</v>
      </c>
      <c r="I7" s="24">
        <f>'[1]Stats générales'!I80</f>
        <v>11</v>
      </c>
      <c r="J7" s="24">
        <f>'[1]Stats générales'!J80</f>
        <v>14</v>
      </c>
      <c r="K7" s="24">
        <f>'[1]Stats générales'!N80</f>
        <v>664</v>
      </c>
      <c r="L7" s="44">
        <f>'[1]Stats générales'!P80</f>
        <v>0.80037313432835822</v>
      </c>
      <c r="M7" s="79">
        <f>F7-G7+7</f>
        <v>73</v>
      </c>
    </row>
    <row r="8" spans="1:13" ht="20.100000000000001" customHeight="1">
      <c r="A8" s="24" t="s">
        <v>71</v>
      </c>
      <c r="B8" s="24">
        <v>8</v>
      </c>
      <c r="C8" s="24"/>
      <c r="D8" s="24">
        <v>7</v>
      </c>
      <c r="E8" s="44">
        <f>'[1]Stats générales'!M105</f>
        <v>0.52589641434262946</v>
      </c>
      <c r="F8" s="24">
        <f>('[1]Stats générales'!L105)</f>
        <v>134</v>
      </c>
      <c r="G8" s="24">
        <v>147</v>
      </c>
      <c r="H8" s="24">
        <f>'[1]Stats générales'!H105</f>
        <v>44</v>
      </c>
      <c r="I8" s="24">
        <f>'[1]Stats générales'!I105</f>
        <v>12</v>
      </c>
      <c r="J8" s="24">
        <f>'[1]Stats générales'!J105</f>
        <v>16</v>
      </c>
      <c r="K8" s="24">
        <f>'[1]Stats générales'!N105</f>
        <v>532</v>
      </c>
      <c r="L8" s="44">
        <f>'[1]Stats générales'!P105</f>
        <v>0.75697211155378485</v>
      </c>
      <c r="M8" s="79">
        <f>F8-G8-7</f>
        <v>-20</v>
      </c>
    </row>
    <row r="9" spans="1:13" ht="20.100000000000001" customHeight="1">
      <c r="A9" s="24" t="s">
        <v>21</v>
      </c>
      <c r="B9" s="24">
        <v>6</v>
      </c>
      <c r="C9" s="24"/>
      <c r="D9" s="24">
        <v>9</v>
      </c>
      <c r="E9" s="44">
        <f>'[1]Stats générales'!M28</f>
        <v>0.49723756906077349</v>
      </c>
      <c r="F9" s="24">
        <f>('[1]Stats générales'!L28)</f>
        <v>140</v>
      </c>
      <c r="G9" s="24">
        <v>148</v>
      </c>
      <c r="H9" s="24">
        <f>'[1]Stats générales'!H28</f>
        <v>46</v>
      </c>
      <c r="I9" s="24">
        <f>'[1]Stats générales'!I28</f>
        <v>8</v>
      </c>
      <c r="J9" s="24">
        <f>'[1]Stats générales'!J28</f>
        <v>11</v>
      </c>
      <c r="K9" s="24">
        <f>'[1]Stats générales'!N28</f>
        <v>550</v>
      </c>
      <c r="L9" s="44">
        <f>'[1]Stats générales'!P28</f>
        <v>0.67219152854511965</v>
      </c>
      <c r="M9" s="79">
        <f>F9-G9</f>
        <v>-8</v>
      </c>
    </row>
    <row r="10" spans="1:13" ht="20.100000000000001" customHeight="1">
      <c r="A10" s="24" t="s">
        <v>48</v>
      </c>
      <c r="B10" s="24">
        <v>4</v>
      </c>
      <c r="C10" s="24"/>
      <c r="D10" s="24">
        <v>11</v>
      </c>
      <c r="E10" s="44">
        <f>'[1]Stats générales'!M55</f>
        <v>0.53710247349823326</v>
      </c>
      <c r="F10" s="24">
        <f>('[1]Stats générales'!L55)</f>
        <v>150</v>
      </c>
      <c r="G10" s="24">
        <v>200</v>
      </c>
      <c r="H10" s="24">
        <f>'[1]Stats générales'!H55</f>
        <v>40</v>
      </c>
      <c r="I10" s="24">
        <f>'[1]Stats générales'!I55</f>
        <v>11</v>
      </c>
      <c r="J10" s="24">
        <f>'[1]Stats générales'!J55</f>
        <v>7</v>
      </c>
      <c r="K10" s="24">
        <f>'[1]Stats générales'!N55</f>
        <v>604</v>
      </c>
      <c r="L10" s="44">
        <f>'[1]Stats générales'!P55</f>
        <v>0.68374558303886923</v>
      </c>
      <c r="M10" s="79">
        <f>F10-G10</f>
        <v>-50</v>
      </c>
    </row>
    <row r="11" spans="1:13" ht="20.100000000000001" customHeight="1">
      <c r="A11" s="24" t="s">
        <v>95</v>
      </c>
      <c r="B11" s="24">
        <v>3</v>
      </c>
      <c r="C11" s="24"/>
      <c r="D11" s="24">
        <v>12</v>
      </c>
      <c r="E11" s="44">
        <f>'[1]Stats générales'!M129</f>
        <v>0.52737226277372262</v>
      </c>
      <c r="F11" s="24">
        <f>('[1]Stats générales'!L129)</f>
        <v>144</v>
      </c>
      <c r="G11" s="24">
        <v>182</v>
      </c>
      <c r="H11" s="24">
        <f>'[1]Stats générales'!H129</f>
        <v>34</v>
      </c>
      <c r="I11" s="24">
        <f>'[1]Stats générales'!I129</f>
        <v>10</v>
      </c>
      <c r="J11" s="24">
        <f>'[1]Stats générales'!J129</f>
        <v>8</v>
      </c>
      <c r="K11" s="24">
        <f>'[1]Stats générales'!N129</f>
        <v>577</v>
      </c>
      <c r="L11" s="44">
        <f>'[1]Stats générales'!P129</f>
        <v>0.66970802919708028</v>
      </c>
      <c r="M11" s="79">
        <f>F11-G11</f>
        <v>-38</v>
      </c>
    </row>
    <row r="12" spans="1:13" ht="20.100000000000001" customHeight="1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56"/>
    </row>
    <row r="14" spans="1:13" ht="5.0999999999999996" customHeight="1">
      <c r="A14" s="22"/>
      <c r="B14" s="22"/>
      <c r="C14" s="22"/>
      <c r="D14" s="27"/>
      <c r="E14" s="27"/>
      <c r="F14" s="22"/>
      <c r="G14" s="22"/>
      <c r="H14" s="22"/>
      <c r="I14" s="22"/>
      <c r="J14" s="22"/>
      <c r="K14" s="22"/>
      <c r="L14" s="22"/>
      <c r="M14" s="22"/>
    </row>
    <row r="15" spans="1:13" ht="26.25">
      <c r="A15" s="112" t="s">
        <v>22</v>
      </c>
      <c r="B15" s="112"/>
      <c r="C15" s="112"/>
      <c r="D15" s="112"/>
      <c r="E15" s="112"/>
      <c r="F15" s="112"/>
      <c r="G15" s="112"/>
      <c r="H15" s="112"/>
      <c r="I15" s="112"/>
      <c r="J15" s="94"/>
      <c r="K15" s="94"/>
    </row>
    <row r="16" spans="1:13">
      <c r="B16" s="114" t="s">
        <v>32</v>
      </c>
      <c r="C16" s="115"/>
      <c r="E16" s="114" t="s">
        <v>33</v>
      </c>
      <c r="F16" s="115"/>
      <c r="H16" s="116" t="s">
        <v>34</v>
      </c>
      <c r="I16" s="116"/>
      <c r="K16" s="117"/>
      <c r="L16" s="117"/>
    </row>
    <row r="17" spans="1:15">
      <c r="A17" s="25">
        <v>42870</v>
      </c>
      <c r="B17" s="95" t="s">
        <v>146</v>
      </c>
      <c r="C17" s="66" t="s">
        <v>174</v>
      </c>
      <c r="D17" s="67"/>
      <c r="E17" s="66" t="s">
        <v>175</v>
      </c>
      <c r="F17" s="95" t="s">
        <v>162</v>
      </c>
      <c r="G17" s="68"/>
      <c r="H17" s="95" t="s">
        <v>176</v>
      </c>
      <c r="I17" s="66" t="s">
        <v>148</v>
      </c>
      <c r="J17" s="82"/>
      <c r="K17" s="92"/>
      <c r="L17" s="92"/>
      <c r="M17" s="65"/>
      <c r="N17" s="75" t="s">
        <v>75</v>
      </c>
      <c r="O17" s="74" t="s">
        <v>76</v>
      </c>
    </row>
    <row r="18" spans="1:15">
      <c r="A18" s="25">
        <v>42877</v>
      </c>
      <c r="B18" s="66" t="s">
        <v>112</v>
      </c>
      <c r="C18" s="95" t="s">
        <v>177</v>
      </c>
      <c r="D18" s="67"/>
      <c r="E18" s="66" t="s">
        <v>163</v>
      </c>
      <c r="F18" s="66" t="s">
        <v>155</v>
      </c>
      <c r="G18" s="68"/>
      <c r="H18" s="96" t="s">
        <v>156</v>
      </c>
      <c r="I18" s="66" t="s">
        <v>178</v>
      </c>
      <c r="J18" s="82"/>
      <c r="K18" s="92"/>
      <c r="L18" s="92"/>
      <c r="M18" s="65"/>
      <c r="N18" s="64"/>
      <c r="O18" s="64" t="s">
        <v>77</v>
      </c>
    </row>
    <row r="19" spans="1:15">
      <c r="A19" s="25">
        <v>42884</v>
      </c>
      <c r="B19" s="95" t="s">
        <v>121</v>
      </c>
      <c r="C19" s="66" t="s">
        <v>114</v>
      </c>
      <c r="D19" s="67"/>
      <c r="E19" s="95" t="s">
        <v>179</v>
      </c>
      <c r="F19" s="66" t="s">
        <v>160</v>
      </c>
      <c r="G19" s="68"/>
      <c r="H19" s="95" t="s">
        <v>143</v>
      </c>
      <c r="I19" s="66" t="s">
        <v>180</v>
      </c>
      <c r="J19" s="82"/>
      <c r="K19" s="92"/>
      <c r="L19" s="92"/>
      <c r="M19" s="65"/>
      <c r="N19" s="65"/>
      <c r="O19" s="65"/>
    </row>
    <row r="20" spans="1:15">
      <c r="A20" s="25">
        <v>42891</v>
      </c>
      <c r="B20" s="66" t="s">
        <v>181</v>
      </c>
      <c r="C20" s="95" t="s">
        <v>127</v>
      </c>
      <c r="D20" s="67"/>
      <c r="E20" s="95" t="s">
        <v>150</v>
      </c>
      <c r="F20" s="66" t="s">
        <v>128</v>
      </c>
      <c r="G20" s="68"/>
      <c r="H20" s="66" t="s">
        <v>149</v>
      </c>
      <c r="I20" s="95" t="s">
        <v>182</v>
      </c>
      <c r="J20" s="82"/>
      <c r="K20" s="92"/>
      <c r="L20" s="92"/>
      <c r="M20" s="65"/>
      <c r="N20" s="65"/>
      <c r="O20" s="65"/>
    </row>
    <row r="21" spans="1:15">
      <c r="A21" s="25">
        <v>42898</v>
      </c>
      <c r="B21" s="66" t="s">
        <v>183</v>
      </c>
      <c r="C21" s="95" t="s">
        <v>150</v>
      </c>
      <c r="D21" s="67"/>
      <c r="E21" s="66" t="s">
        <v>117</v>
      </c>
      <c r="F21" s="95" t="s">
        <v>125</v>
      </c>
      <c r="G21" s="68"/>
      <c r="H21" s="95" t="s">
        <v>184</v>
      </c>
      <c r="I21" s="66" t="s">
        <v>138</v>
      </c>
      <c r="J21" s="82"/>
      <c r="K21" s="92"/>
      <c r="L21" s="92"/>
      <c r="M21" s="65"/>
      <c r="N21" s="65"/>
      <c r="O21" s="65"/>
    </row>
    <row r="22" spans="1:15">
      <c r="A22" s="25">
        <v>42905</v>
      </c>
      <c r="B22" s="95" t="s">
        <v>163</v>
      </c>
      <c r="C22" s="66" t="s">
        <v>157</v>
      </c>
      <c r="D22" s="67"/>
      <c r="E22" s="66" t="s">
        <v>174</v>
      </c>
      <c r="F22" s="95" t="s">
        <v>185</v>
      </c>
      <c r="G22" s="68"/>
      <c r="H22" s="95" t="s">
        <v>186</v>
      </c>
      <c r="I22" s="66" t="s">
        <v>187</v>
      </c>
      <c r="J22" s="82"/>
      <c r="K22" s="92"/>
      <c r="L22" s="92"/>
      <c r="M22" s="65"/>
      <c r="N22" s="65"/>
      <c r="O22" s="65"/>
    </row>
    <row r="23" spans="1:15">
      <c r="A23" s="25">
        <v>42912</v>
      </c>
      <c r="B23" s="66" t="s">
        <v>174</v>
      </c>
      <c r="C23" s="95" t="s">
        <v>139</v>
      </c>
      <c r="D23" s="67"/>
      <c r="E23" s="95" t="s">
        <v>159</v>
      </c>
      <c r="F23" s="66" t="s">
        <v>121</v>
      </c>
      <c r="G23" s="68"/>
      <c r="H23" s="95" t="s">
        <v>151</v>
      </c>
      <c r="I23" s="66" t="s">
        <v>148</v>
      </c>
      <c r="J23" s="82"/>
      <c r="K23" s="92"/>
      <c r="L23" s="92"/>
      <c r="M23" s="65"/>
      <c r="N23" s="65"/>
      <c r="O23" s="65"/>
    </row>
    <row r="24" spans="1:15">
      <c r="A24" s="25">
        <v>42919</v>
      </c>
      <c r="B24" s="66" t="s">
        <v>134</v>
      </c>
      <c r="C24" s="95" t="s">
        <v>174</v>
      </c>
      <c r="D24" s="67"/>
      <c r="E24" s="66" t="s">
        <v>136</v>
      </c>
      <c r="F24" s="95" t="s">
        <v>157</v>
      </c>
      <c r="G24" s="68"/>
      <c r="H24" s="95" t="s">
        <v>115</v>
      </c>
      <c r="I24" s="66" t="s">
        <v>133</v>
      </c>
      <c r="J24" s="82"/>
      <c r="K24" s="92"/>
      <c r="L24" s="92"/>
      <c r="M24" s="65"/>
      <c r="N24" s="65"/>
      <c r="O24" s="65"/>
    </row>
    <row r="25" spans="1:15">
      <c r="A25" s="25">
        <v>42926</v>
      </c>
      <c r="B25" s="95" t="s">
        <v>146</v>
      </c>
      <c r="C25" s="66" t="s">
        <v>132</v>
      </c>
      <c r="D25" s="67"/>
      <c r="E25" s="66" t="s">
        <v>188</v>
      </c>
      <c r="F25" s="95" t="s">
        <v>189</v>
      </c>
      <c r="G25" s="68"/>
      <c r="H25" s="66" t="s">
        <v>138</v>
      </c>
      <c r="I25" s="95" t="s">
        <v>190</v>
      </c>
      <c r="J25" s="82"/>
      <c r="K25" s="92"/>
      <c r="L25" s="92"/>
      <c r="M25" s="65"/>
      <c r="N25" s="65"/>
      <c r="O25" s="65"/>
    </row>
    <row r="26" spans="1:15">
      <c r="A26" s="25">
        <v>42933</v>
      </c>
      <c r="B26" s="95" t="s">
        <v>153</v>
      </c>
      <c r="C26" s="66" t="s">
        <v>128</v>
      </c>
      <c r="D26" s="67"/>
      <c r="E26" s="95" t="s">
        <v>191</v>
      </c>
      <c r="F26" s="66" t="s">
        <v>151</v>
      </c>
      <c r="G26" s="68"/>
      <c r="H26" s="95" t="s">
        <v>116</v>
      </c>
      <c r="I26" s="66" t="s">
        <v>122</v>
      </c>
      <c r="J26" s="82"/>
      <c r="K26" s="92"/>
      <c r="L26" s="92"/>
      <c r="M26" s="65"/>
      <c r="N26" s="65"/>
      <c r="O26" s="65"/>
    </row>
    <row r="27" spans="1:15">
      <c r="A27" s="25">
        <v>42947</v>
      </c>
      <c r="B27" s="66" t="s">
        <v>117</v>
      </c>
      <c r="C27" s="95" t="s">
        <v>187</v>
      </c>
      <c r="D27" s="67"/>
      <c r="E27" s="95" t="s">
        <v>127</v>
      </c>
      <c r="F27" s="66" t="s">
        <v>174</v>
      </c>
      <c r="G27" s="68"/>
      <c r="H27" s="95" t="s">
        <v>157</v>
      </c>
      <c r="I27" s="66" t="s">
        <v>177</v>
      </c>
      <c r="J27" s="82"/>
      <c r="K27" s="92"/>
      <c r="L27" s="92"/>
      <c r="M27" s="65"/>
      <c r="N27" s="65"/>
      <c r="O27" s="65"/>
    </row>
    <row r="28" spans="1:15">
      <c r="A28" s="25">
        <v>42953</v>
      </c>
      <c r="B28" s="95" t="s">
        <v>151</v>
      </c>
      <c r="C28" s="66" t="s">
        <v>104</v>
      </c>
      <c r="D28" s="67"/>
      <c r="E28" s="95" t="s">
        <v>192</v>
      </c>
      <c r="F28" s="66" t="s">
        <v>131</v>
      </c>
      <c r="G28" s="68"/>
      <c r="H28" s="95" t="s">
        <v>129</v>
      </c>
      <c r="I28" s="66" t="s">
        <v>174</v>
      </c>
      <c r="J28" s="82"/>
      <c r="K28" s="92"/>
      <c r="L28" s="92"/>
      <c r="M28" s="65"/>
      <c r="N28" s="65"/>
      <c r="O28" s="65"/>
    </row>
    <row r="29" spans="1:15">
      <c r="A29" s="25">
        <v>42954</v>
      </c>
      <c r="B29" s="95" t="s">
        <v>125</v>
      </c>
      <c r="C29" s="66" t="s">
        <v>104</v>
      </c>
      <c r="D29" s="67"/>
      <c r="E29" s="66" t="s">
        <v>190</v>
      </c>
      <c r="F29" s="95" t="s">
        <v>193</v>
      </c>
      <c r="G29" s="68"/>
      <c r="H29" s="95" t="s">
        <v>144</v>
      </c>
      <c r="I29" s="66" t="s">
        <v>114</v>
      </c>
      <c r="J29" s="82"/>
      <c r="K29" s="92"/>
      <c r="L29" s="92"/>
      <c r="M29" s="65"/>
      <c r="N29" s="65"/>
      <c r="O29" s="65"/>
    </row>
    <row r="30" spans="1:15">
      <c r="A30" s="97">
        <v>42961</v>
      </c>
      <c r="B30" s="95" t="s">
        <v>123</v>
      </c>
      <c r="C30" s="66" t="s">
        <v>128</v>
      </c>
      <c r="D30" s="67"/>
      <c r="E30" s="66" t="s">
        <v>194</v>
      </c>
      <c r="F30" s="95" t="s">
        <v>195</v>
      </c>
      <c r="G30" s="68"/>
      <c r="H30" s="66" t="s">
        <v>131</v>
      </c>
      <c r="I30" s="95" t="s">
        <v>153</v>
      </c>
      <c r="J30" s="98"/>
      <c r="K30" s="99"/>
      <c r="L30" s="99"/>
      <c r="M30" s="100"/>
      <c r="N30" s="65"/>
      <c r="O30" s="65"/>
    </row>
    <row r="31" spans="1:15">
      <c r="A31" s="25">
        <v>42968</v>
      </c>
      <c r="B31" s="66" t="s">
        <v>145</v>
      </c>
      <c r="C31" s="95" t="s">
        <v>130</v>
      </c>
      <c r="D31" s="67"/>
      <c r="E31" s="95" t="s">
        <v>135</v>
      </c>
      <c r="F31" s="66" t="s">
        <v>154</v>
      </c>
      <c r="G31" s="68"/>
      <c r="H31" s="66" t="s">
        <v>132</v>
      </c>
      <c r="I31" s="95" t="s">
        <v>143</v>
      </c>
      <c r="J31" s="82"/>
      <c r="K31" s="92"/>
      <c r="L31" s="92"/>
      <c r="N31" s="65"/>
      <c r="O31" s="65"/>
    </row>
    <row r="32" spans="1:15" ht="5.0999999999999996" customHeight="1">
      <c r="A32" s="83"/>
      <c r="B32" s="84"/>
      <c r="C32" s="84"/>
      <c r="D32" s="85"/>
      <c r="E32" s="84"/>
      <c r="F32" s="84"/>
      <c r="G32" s="86"/>
      <c r="H32" s="84"/>
      <c r="I32" s="84"/>
      <c r="J32" s="87"/>
      <c r="K32" s="92"/>
      <c r="L32" s="92"/>
    </row>
    <row r="33" spans="1:13">
      <c r="A33" s="80" t="s">
        <v>196</v>
      </c>
      <c r="B33" s="35"/>
      <c r="C33" s="35"/>
      <c r="D33" s="37"/>
      <c r="E33" s="35"/>
      <c r="F33" s="35"/>
      <c r="G33" s="38"/>
      <c r="H33" s="35"/>
      <c r="I33" s="35"/>
      <c r="K33" s="92"/>
      <c r="L33" s="92"/>
      <c r="M33" s="40"/>
    </row>
    <row r="34" spans="1:13">
      <c r="A34" s="80" t="s">
        <v>86</v>
      </c>
      <c r="B34" s="66" t="s">
        <v>124</v>
      </c>
      <c r="C34" s="95" t="s">
        <v>152</v>
      </c>
      <c r="D34" s="67"/>
      <c r="E34" s="66" t="s">
        <v>128</v>
      </c>
      <c r="F34" s="95" t="s">
        <v>161</v>
      </c>
      <c r="G34" s="68"/>
      <c r="H34" s="66" t="s">
        <v>158</v>
      </c>
      <c r="I34" s="95" t="s">
        <v>173</v>
      </c>
      <c r="K34" s="91"/>
      <c r="L34" s="91"/>
      <c r="M34" s="40"/>
    </row>
    <row r="35" spans="1:13">
      <c r="A35" s="80" t="s">
        <v>87</v>
      </c>
      <c r="B35" s="66" t="s">
        <v>145</v>
      </c>
      <c r="C35" s="95" t="s">
        <v>108</v>
      </c>
      <c r="D35" s="67"/>
      <c r="E35" s="95" t="s">
        <v>123</v>
      </c>
      <c r="F35" s="66" t="s">
        <v>145</v>
      </c>
      <c r="G35" s="68"/>
      <c r="H35" s="66"/>
      <c r="I35" s="66"/>
      <c r="J35" s="82"/>
      <c r="K35" s="92"/>
      <c r="L35" s="92"/>
      <c r="M35" s="40"/>
    </row>
    <row r="36" spans="1:13" ht="6.95" customHeight="1">
      <c r="A36" s="83"/>
      <c r="B36" s="84"/>
      <c r="C36" s="84"/>
      <c r="D36" s="85"/>
      <c r="E36" s="84"/>
      <c r="F36" s="84"/>
      <c r="G36" s="86"/>
      <c r="H36" s="84"/>
      <c r="I36" s="84"/>
      <c r="J36" s="82"/>
      <c r="K36" s="92"/>
      <c r="L36" s="92"/>
      <c r="M36" s="40"/>
    </row>
    <row r="37" spans="1:13" ht="12" customHeight="1">
      <c r="A37" s="93">
        <v>42987</v>
      </c>
      <c r="B37" s="66"/>
      <c r="C37" s="66"/>
      <c r="D37" s="67"/>
      <c r="E37" s="66"/>
      <c r="F37" s="66"/>
      <c r="G37" s="68"/>
      <c r="H37" s="66"/>
      <c r="I37" s="66"/>
      <c r="J37" s="82"/>
      <c r="K37" s="92"/>
      <c r="L37" s="92"/>
      <c r="M37" s="40"/>
    </row>
    <row r="38" spans="1:13" ht="12" customHeight="1">
      <c r="A38" s="93" t="s">
        <v>54</v>
      </c>
      <c r="B38" s="66" t="s">
        <v>212</v>
      </c>
      <c r="C38" s="95" t="s">
        <v>156</v>
      </c>
      <c r="D38" s="67"/>
      <c r="E38" s="95" t="s">
        <v>104</v>
      </c>
      <c r="F38" s="66" t="s">
        <v>213</v>
      </c>
      <c r="G38" s="68"/>
      <c r="H38" s="66"/>
      <c r="I38" s="66"/>
      <c r="J38" s="82"/>
      <c r="K38" s="92"/>
      <c r="L38" s="92"/>
      <c r="M38" s="40"/>
    </row>
    <row r="39" spans="1:13" ht="12" customHeight="1">
      <c r="A39" s="93" t="s">
        <v>52</v>
      </c>
      <c r="B39" s="95" t="s">
        <v>157</v>
      </c>
      <c r="C39" s="66" t="s">
        <v>216</v>
      </c>
      <c r="D39" s="67"/>
      <c r="E39" s="66" t="s">
        <v>177</v>
      </c>
      <c r="F39" s="95" t="s">
        <v>217</v>
      </c>
      <c r="G39" s="68"/>
      <c r="H39" s="66"/>
      <c r="I39" s="66"/>
      <c r="J39" s="82"/>
      <c r="K39" s="92"/>
      <c r="L39" s="92"/>
      <c r="M39" s="40"/>
    </row>
    <row r="40" spans="1:13">
      <c r="A40" s="80" t="s">
        <v>55</v>
      </c>
      <c r="B40" s="35" t="s">
        <v>214</v>
      </c>
      <c r="C40" s="95" t="s">
        <v>215</v>
      </c>
      <c r="D40" s="37"/>
      <c r="E40" s="95" t="s">
        <v>104</v>
      </c>
      <c r="F40" s="35" t="s">
        <v>112</v>
      </c>
      <c r="G40" s="38"/>
      <c r="H40" s="35"/>
      <c r="I40" s="35"/>
      <c r="K40" s="91"/>
      <c r="L40" s="91"/>
      <c r="M40" s="40"/>
    </row>
    <row r="41" spans="1:13">
      <c r="K41" s="40"/>
      <c r="L41" s="40"/>
      <c r="M41" s="40"/>
    </row>
    <row r="42" spans="1:13">
      <c r="A42" s="78"/>
      <c r="B42" t="s">
        <v>61</v>
      </c>
      <c r="K42" s="40"/>
      <c r="L42" s="40"/>
      <c r="M42" s="40"/>
    </row>
    <row r="43" spans="1:13">
      <c r="A43" s="58"/>
      <c r="B43" t="s">
        <v>57</v>
      </c>
    </row>
    <row r="44" spans="1:13">
      <c r="A44" s="88"/>
      <c r="B44" t="s">
        <v>97</v>
      </c>
    </row>
    <row r="45" spans="1:13">
      <c r="A45" s="90"/>
      <c r="B45" t="s">
        <v>58</v>
      </c>
    </row>
    <row r="47" spans="1:13">
      <c r="B47" t="s">
        <v>54</v>
      </c>
      <c r="C47" t="s">
        <v>105</v>
      </c>
    </row>
    <row r="48" spans="1:13">
      <c r="B48" t="s">
        <v>52</v>
      </c>
      <c r="C48" t="s">
        <v>106</v>
      </c>
    </row>
    <row r="49" spans="2:3">
      <c r="B49" t="s">
        <v>53</v>
      </c>
      <c r="C49" t="s">
        <v>107</v>
      </c>
    </row>
    <row r="50" spans="2:3">
      <c r="B50" t="s">
        <v>85</v>
      </c>
    </row>
  </sheetData>
  <sortState ref="A6:M11">
    <sortCondition descending="1" ref="B6:B11"/>
    <sortCondition ref="D6:D11"/>
    <sortCondition descending="1" ref="M6:M11"/>
  </sortState>
  <mergeCells count="7">
    <mergeCell ref="A2:K2"/>
    <mergeCell ref="A1:K1"/>
    <mergeCell ref="B16:C16"/>
    <mergeCell ref="E16:F16"/>
    <mergeCell ref="H16:I16"/>
    <mergeCell ref="A15:I15"/>
    <mergeCell ref="K16:L16"/>
  </mergeCells>
  <phoneticPr fontId="0" type="noConversion"/>
  <pageMargins left="0.19685039370078741" right="0.19685039370078741" top="0.98425196850393704" bottom="0.98425196850393704" header="0.51181102362204722" footer="0.51181102362204722"/>
  <pageSetup scale="82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Stats générales</vt:lpstr>
      <vt:lpstr>Les meilleurs</vt:lpstr>
      <vt:lpstr>Équipes</vt:lpstr>
      <vt:lpstr>Feuil1</vt:lpstr>
      <vt:lpstr>'Les meilleurs'!Impression_des_titres</vt:lpstr>
      <vt:lpstr>'Stats générales'!Impression_des_titres</vt:lpstr>
      <vt:lpstr>Équipes!Zone_d_impression</vt:lpstr>
      <vt:lpstr>'Les meilleurs'!Zone_d_impression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Benoit Beauregard</cp:lastModifiedBy>
  <cp:lastPrinted>2011-08-18T14:31:34Z</cp:lastPrinted>
  <dcterms:created xsi:type="dcterms:W3CDTF">1998-06-02T04:29:05Z</dcterms:created>
  <dcterms:modified xsi:type="dcterms:W3CDTF">2017-09-12T14:48:49Z</dcterms:modified>
</cp:coreProperties>
</file>