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4240" windowHeight="12360" activeTab="2"/>
  </bookViews>
  <sheets>
    <sheet name="Stats générales" sheetId="1" r:id="rId1"/>
    <sheet name="Les meilleurs" sheetId="2" r:id="rId2"/>
    <sheet name="Équipes" sheetId="3" r:id="rId3"/>
    <sheet name="Feuil1" sheetId="4" r:id="rId4"/>
  </sheets>
  <definedNames>
    <definedName name="_xlnm._FilterDatabase" localSheetId="1" hidden="1">'Les meilleurs'!$E$21:$G$28</definedName>
    <definedName name="_xlnm._FilterDatabase" localSheetId="0" hidden="1">'Stats générales'!#REF!</definedName>
    <definedName name="_xlnm.Print_Titles" localSheetId="1">'Les meilleurs'!$1:$1</definedName>
    <definedName name="_xlnm.Print_Titles" localSheetId="0">'Stats générales'!$1:$1</definedName>
    <definedName name="_xlnm.Print_Area" localSheetId="2">Équipes!$A$1:$O$51</definedName>
    <definedName name="_xlnm.Print_Area" localSheetId="1">'Les meilleurs'!$A$1:$K$91</definedName>
    <definedName name="_xlnm.Print_Area" localSheetId="0">'Stats générales'!#REF!</definedName>
  </definedNames>
  <calcPr calcId="125725"/>
</workbook>
</file>

<file path=xl/calcChain.xml><?xml version="1.0" encoding="utf-8"?>
<calcChain xmlns="http://schemas.openxmlformats.org/spreadsheetml/2006/main">
  <c r="J140" i="1"/>
  <c r="C140"/>
  <c r="D140"/>
  <c r="E140"/>
  <c r="F140"/>
  <c r="G140"/>
  <c r="H140"/>
  <c r="I140"/>
  <c r="O110"/>
  <c r="N110"/>
  <c r="P110"/>
  <c r="M110"/>
  <c r="P82"/>
  <c r="N82"/>
  <c r="O82" s="1"/>
  <c r="M82"/>
  <c r="N81"/>
  <c r="O81" s="1"/>
  <c r="P81"/>
  <c r="M81"/>
  <c r="N52"/>
  <c r="O52" s="1"/>
  <c r="M52"/>
  <c r="P52"/>
  <c r="N21"/>
  <c r="O21" s="1"/>
  <c r="P21"/>
  <c r="M21"/>
  <c r="N23"/>
  <c r="O23" s="1"/>
  <c r="P23"/>
  <c r="M23"/>
  <c r="P133"/>
  <c r="N133"/>
  <c r="O133" s="1"/>
  <c r="M133"/>
  <c r="P55"/>
  <c r="N55"/>
  <c r="O55" s="1"/>
  <c r="M55"/>
  <c r="P54"/>
  <c r="N54"/>
  <c r="O54" s="1"/>
  <c r="M54"/>
  <c r="N27"/>
  <c r="O27" s="1"/>
  <c r="M27"/>
  <c r="P27"/>
  <c r="L112" l="1"/>
  <c r="F7" i="3" s="1"/>
  <c r="M7" s="1"/>
  <c r="K112" i="1"/>
  <c r="P109"/>
  <c r="N109"/>
  <c r="O109" s="1"/>
  <c r="M109"/>
  <c r="C109"/>
  <c r="P20"/>
  <c r="N20"/>
  <c r="O20" s="1"/>
  <c r="M20"/>
  <c r="C20"/>
  <c r="L140"/>
  <c r="F8" i="3" s="1"/>
  <c r="M8" s="1"/>
  <c r="K140" i="1"/>
  <c r="P128"/>
  <c r="N128"/>
  <c r="O128" s="1"/>
  <c r="M128"/>
  <c r="L61"/>
  <c r="F11" i="3" s="1"/>
  <c r="M11" s="1"/>
  <c r="K61" i="1"/>
  <c r="D61"/>
  <c r="E61"/>
  <c r="F61"/>
  <c r="G61"/>
  <c r="H61"/>
  <c r="H11" i="3" s="1"/>
  <c r="I61" i="1"/>
  <c r="I11" i="3" s="1"/>
  <c r="J61" i="1"/>
  <c r="J11" i="3" s="1"/>
  <c r="M46" i="1"/>
  <c r="N46"/>
  <c r="O46" s="1"/>
  <c r="P46"/>
  <c r="C47"/>
  <c r="C48"/>
  <c r="C49"/>
  <c r="C51"/>
  <c r="C53"/>
  <c r="C56"/>
  <c r="C59"/>
  <c r="D30"/>
  <c r="E30"/>
  <c r="F30"/>
  <c r="G30"/>
  <c r="H30"/>
  <c r="H9" i="3" s="1"/>
  <c r="I30" i="1"/>
  <c r="I9" i="3" s="1"/>
  <c r="J30" i="1"/>
  <c r="J9" i="3" s="1"/>
  <c r="K30" i="1"/>
  <c r="L30"/>
  <c r="F9" i="3" s="1"/>
  <c r="M9" s="1"/>
  <c r="D85" i="1"/>
  <c r="E85"/>
  <c r="F85"/>
  <c r="G85"/>
  <c r="H85"/>
  <c r="H6" i="3" s="1"/>
  <c r="I85" i="1"/>
  <c r="I6" i="3" s="1"/>
  <c r="J85" i="1"/>
  <c r="J6" i="3" s="1"/>
  <c r="K85" i="1"/>
  <c r="L85"/>
  <c r="F6" i="3" s="1"/>
  <c r="M6" s="1"/>
  <c r="D112" i="1"/>
  <c r="E112"/>
  <c r="F112"/>
  <c r="G112"/>
  <c r="H112"/>
  <c r="I112"/>
  <c r="I7" i="3" s="1"/>
  <c r="J112" i="1"/>
  <c r="J7" i="3" s="1"/>
  <c r="H8"/>
  <c r="I8"/>
  <c r="J8"/>
  <c r="C160" i="1"/>
  <c r="C159"/>
  <c r="C157"/>
  <c r="M131"/>
  <c r="N131"/>
  <c r="O131" s="1"/>
  <c r="P131"/>
  <c r="M130"/>
  <c r="N130"/>
  <c r="O130" s="1"/>
  <c r="P130"/>
  <c r="C132"/>
  <c r="C134"/>
  <c r="C135"/>
  <c r="C137"/>
  <c r="C138"/>
  <c r="C22"/>
  <c r="M22"/>
  <c r="N22"/>
  <c r="O22" s="1"/>
  <c r="P22"/>
  <c r="M19"/>
  <c r="N19"/>
  <c r="O19" s="1"/>
  <c r="P19"/>
  <c r="C18"/>
  <c r="C25"/>
  <c r="C26"/>
  <c r="C28"/>
  <c r="C98"/>
  <c r="C97"/>
  <c r="C102"/>
  <c r="C104"/>
  <c r="C105"/>
  <c r="C106"/>
  <c r="C107"/>
  <c r="C108"/>
  <c r="C79"/>
  <c r="C80"/>
  <c r="C78"/>
  <c r="C83"/>
  <c r="P160"/>
  <c r="N160"/>
  <c r="O160" s="1"/>
  <c r="M160"/>
  <c r="P101"/>
  <c r="N101"/>
  <c r="O101" s="1"/>
  <c r="M101"/>
  <c r="P83"/>
  <c r="N83"/>
  <c r="O83" s="1"/>
  <c r="M83"/>
  <c r="P53"/>
  <c r="N53"/>
  <c r="O53" s="1"/>
  <c r="M53"/>
  <c r="P48"/>
  <c r="N48"/>
  <c r="O48" s="1"/>
  <c r="M48"/>
  <c r="P28"/>
  <c r="N28"/>
  <c r="O28" s="1"/>
  <c r="M28"/>
  <c r="P158"/>
  <c r="N158"/>
  <c r="O158" s="1"/>
  <c r="M158"/>
  <c r="N106"/>
  <c r="O106" s="1"/>
  <c r="P106"/>
  <c r="M106"/>
  <c r="P49"/>
  <c r="N49"/>
  <c r="O49" s="1"/>
  <c r="M49"/>
  <c r="P50"/>
  <c r="N50"/>
  <c r="O50" s="1"/>
  <c r="M50"/>
  <c r="N77"/>
  <c r="O77" s="1"/>
  <c r="M77"/>
  <c r="P77"/>
  <c r="M25"/>
  <c r="N25"/>
  <c r="O25" s="1"/>
  <c r="P25"/>
  <c r="N57"/>
  <c r="O57" s="1"/>
  <c r="M57"/>
  <c r="P57"/>
  <c r="N123"/>
  <c r="O123" s="1"/>
  <c r="N135"/>
  <c r="O135" s="1"/>
  <c r="M123"/>
  <c r="P123"/>
  <c r="M135"/>
  <c r="P135"/>
  <c r="P80"/>
  <c r="N80"/>
  <c r="O80" s="1"/>
  <c r="M80"/>
  <c r="N56"/>
  <c r="O56" s="1"/>
  <c r="M56"/>
  <c r="P56"/>
  <c r="N138"/>
  <c r="O138" s="1"/>
  <c r="M138"/>
  <c r="P138"/>
  <c r="P103"/>
  <c r="N103"/>
  <c r="O103" s="1"/>
  <c r="P104"/>
  <c r="N104"/>
  <c r="O104" s="1"/>
  <c r="P102"/>
  <c r="N102"/>
  <c r="O102" s="1"/>
  <c r="P107"/>
  <c r="N107"/>
  <c r="O107" s="1"/>
  <c r="P97"/>
  <c r="N97"/>
  <c r="O97" s="1"/>
  <c r="M103"/>
  <c r="M104"/>
  <c r="M102"/>
  <c r="M107"/>
  <c r="M97"/>
  <c r="M98"/>
  <c r="N98"/>
  <c r="O98" s="1"/>
  <c r="P98"/>
  <c r="M159"/>
  <c r="N159"/>
  <c r="O159" s="1"/>
  <c r="P159"/>
  <c r="P44"/>
  <c r="N44"/>
  <c r="O44" s="1"/>
  <c r="M44"/>
  <c r="P157"/>
  <c r="N157"/>
  <c r="O157" s="1"/>
  <c r="P156"/>
  <c r="N156"/>
  <c r="O156" s="1"/>
  <c r="M157"/>
  <c r="M156"/>
  <c r="P136"/>
  <c r="N136"/>
  <c r="O136" s="1"/>
  <c r="P137"/>
  <c r="N137"/>
  <c r="O137" s="1"/>
  <c r="P127"/>
  <c r="N127"/>
  <c r="O127" s="1"/>
  <c r="M136"/>
  <c r="M137"/>
  <c r="M127"/>
  <c r="N117"/>
  <c r="O117" s="1"/>
  <c r="M117"/>
  <c r="P117"/>
  <c r="P91"/>
  <c r="N91"/>
  <c r="O91" s="1"/>
  <c r="M91"/>
  <c r="N105"/>
  <c r="O105" s="1"/>
  <c r="M105"/>
  <c r="P105"/>
  <c r="N11"/>
  <c r="O11" s="1"/>
  <c r="M11"/>
  <c r="P11"/>
  <c r="P18"/>
  <c r="N18"/>
  <c r="O18" s="1"/>
  <c r="M18"/>
  <c r="P16"/>
  <c r="N16"/>
  <c r="O16" s="1"/>
  <c r="M16"/>
  <c r="P24"/>
  <c r="N24"/>
  <c r="O24" s="1"/>
  <c r="M24"/>
  <c r="P13"/>
  <c r="N13"/>
  <c r="O13" s="1"/>
  <c r="M13"/>
  <c r="P75"/>
  <c r="N75"/>
  <c r="O75" s="1"/>
  <c r="M75"/>
  <c r="M5"/>
  <c r="N5"/>
  <c r="O5" s="1"/>
  <c r="P5"/>
  <c r="M14"/>
  <c r="N14"/>
  <c r="O14" s="1"/>
  <c r="P14"/>
  <c r="M10"/>
  <c r="N10"/>
  <c r="O10" s="1"/>
  <c r="P10"/>
  <c r="M6"/>
  <c r="N6"/>
  <c r="O6" s="1"/>
  <c r="P6"/>
  <c r="M9"/>
  <c r="N9"/>
  <c r="O9" s="1"/>
  <c r="P9"/>
  <c r="M12"/>
  <c r="N12"/>
  <c r="O12" s="1"/>
  <c r="P12"/>
  <c r="M8"/>
  <c r="N8"/>
  <c r="O8" s="1"/>
  <c r="P8"/>
  <c r="M7"/>
  <c r="N7"/>
  <c r="O7" s="1"/>
  <c r="P7"/>
  <c r="M17"/>
  <c r="N17"/>
  <c r="O17" s="1"/>
  <c r="P17"/>
  <c r="M15"/>
  <c r="N15"/>
  <c r="O15" s="1"/>
  <c r="P15"/>
  <c r="M26"/>
  <c r="N26"/>
  <c r="O26" s="1"/>
  <c r="P26"/>
  <c r="N70"/>
  <c r="O70" s="1"/>
  <c r="N71"/>
  <c r="O71" s="1"/>
  <c r="M70"/>
  <c r="P70"/>
  <c r="M71"/>
  <c r="P71"/>
  <c r="P122"/>
  <c r="N122"/>
  <c r="O122" s="1"/>
  <c r="M122"/>
  <c r="P118"/>
  <c r="N118"/>
  <c r="O118" s="1"/>
  <c r="M118"/>
  <c r="P134"/>
  <c r="N134"/>
  <c r="O134" s="1"/>
  <c r="M134"/>
  <c r="P100"/>
  <c r="N100"/>
  <c r="O100" s="1"/>
  <c r="M100"/>
  <c r="P92"/>
  <c r="N92"/>
  <c r="O92" s="1"/>
  <c r="M92"/>
  <c r="P95"/>
  <c r="N95"/>
  <c r="O95" s="1"/>
  <c r="M95"/>
  <c r="P43"/>
  <c r="N35"/>
  <c r="O35" s="1"/>
  <c r="P35"/>
  <c r="M35"/>
  <c r="N43"/>
  <c r="O43" s="1"/>
  <c r="M43"/>
  <c r="N59"/>
  <c r="O59" s="1"/>
  <c r="M59"/>
  <c r="P59"/>
  <c r="P36"/>
  <c r="N36"/>
  <c r="O36" s="1"/>
  <c r="M36"/>
  <c r="N73"/>
  <c r="O73" s="1"/>
  <c r="M73"/>
  <c r="P73"/>
  <c r="P37"/>
  <c r="N37"/>
  <c r="O37" s="1"/>
  <c r="M37"/>
  <c r="P39"/>
  <c r="N39"/>
  <c r="O39" s="1"/>
  <c r="M39"/>
  <c r="N154"/>
  <c r="O154" s="1"/>
  <c r="P154"/>
  <c r="M154"/>
  <c r="P132"/>
  <c r="N132"/>
  <c r="O132" s="1"/>
  <c r="M132"/>
  <c r="P99"/>
  <c r="N99"/>
  <c r="O99" s="1"/>
  <c r="P94"/>
  <c r="N94"/>
  <c r="O94" s="1"/>
  <c r="M99"/>
  <c r="P78"/>
  <c r="N78"/>
  <c r="O78" s="1"/>
  <c r="M78"/>
  <c r="P74"/>
  <c r="N74"/>
  <c r="O74" s="1"/>
  <c r="M74"/>
  <c r="N47"/>
  <c r="O47" s="1"/>
  <c r="M47"/>
  <c r="P47"/>
  <c r="P90"/>
  <c r="N90"/>
  <c r="O90" s="1"/>
  <c r="M90"/>
  <c r="P76"/>
  <c r="N76"/>
  <c r="O76" s="1"/>
  <c r="N67"/>
  <c r="O67" s="1"/>
  <c r="M67"/>
  <c r="P67"/>
  <c r="P40"/>
  <c r="N40"/>
  <c r="O40" s="1"/>
  <c r="M40"/>
  <c r="P129"/>
  <c r="N129"/>
  <c r="O129" s="1"/>
  <c r="M129"/>
  <c r="P150"/>
  <c r="N150"/>
  <c r="O150" s="1"/>
  <c r="M150"/>
  <c r="P108"/>
  <c r="N108"/>
  <c r="O108" s="1"/>
  <c r="M108"/>
  <c r="P116"/>
  <c r="N116"/>
  <c r="O116" s="1"/>
  <c r="M116"/>
  <c r="N124"/>
  <c r="O124" s="1"/>
  <c r="M124"/>
  <c r="P124"/>
  <c r="P42"/>
  <c r="N42"/>
  <c r="O42" s="1"/>
  <c r="M42"/>
  <c r="P96"/>
  <c r="N96"/>
  <c r="O96" s="1"/>
  <c r="M96"/>
  <c r="M79"/>
  <c r="N79"/>
  <c r="O79" s="1"/>
  <c r="P79"/>
  <c r="N152"/>
  <c r="O152" s="1"/>
  <c r="M152"/>
  <c r="P152"/>
  <c r="N66"/>
  <c r="O66" s="1"/>
  <c r="M66"/>
  <c r="P66"/>
  <c r="P149"/>
  <c r="N149"/>
  <c r="O149" s="1"/>
  <c r="M149"/>
  <c r="N126"/>
  <c r="O126" s="1"/>
  <c r="M126"/>
  <c r="P126"/>
  <c r="P72"/>
  <c r="N72"/>
  <c r="O72" s="1"/>
  <c r="M72"/>
  <c r="M94"/>
  <c r="P144"/>
  <c r="N144"/>
  <c r="O144" s="1"/>
  <c r="M144"/>
  <c r="P151"/>
  <c r="N151"/>
  <c r="O151" s="1"/>
  <c r="M151"/>
  <c r="M38"/>
  <c r="M34"/>
  <c r="M45"/>
  <c r="P38"/>
  <c r="N38"/>
  <c r="O38" s="1"/>
  <c r="P34"/>
  <c r="N34"/>
  <c r="O34" s="1"/>
  <c r="P45"/>
  <c r="N45"/>
  <c r="O45" s="1"/>
  <c r="N155"/>
  <c r="O155" s="1"/>
  <c r="N147"/>
  <c r="O147" s="1"/>
  <c r="P148"/>
  <c r="N146"/>
  <c r="O146" s="1"/>
  <c r="M153"/>
  <c r="K162"/>
  <c r="I162"/>
  <c r="I10" i="3" s="1"/>
  <c r="N145" i="1"/>
  <c r="O145" s="1"/>
  <c r="E162"/>
  <c r="N121"/>
  <c r="O121" s="1"/>
  <c r="M119"/>
  <c r="N125"/>
  <c r="O125" s="1"/>
  <c r="M125"/>
  <c r="P93"/>
  <c r="M76"/>
  <c r="M69"/>
  <c r="M68"/>
  <c r="N65"/>
  <c r="O65" s="1"/>
  <c r="M65"/>
  <c r="N41"/>
  <c r="O41" s="1"/>
  <c r="J162"/>
  <c r="J10" i="3" s="1"/>
  <c r="P155" i="1"/>
  <c r="N148"/>
  <c r="O148" s="1"/>
  <c r="M148"/>
  <c r="M146"/>
  <c r="P121"/>
  <c r="P119"/>
  <c r="N119"/>
  <c r="O119" s="1"/>
  <c r="P125"/>
  <c r="P69"/>
  <c r="N69"/>
  <c r="O69" s="1"/>
  <c r="P68"/>
  <c r="N68"/>
  <c r="O68" s="1"/>
  <c r="N153"/>
  <c r="O153" s="1"/>
  <c r="L162"/>
  <c r="F10" i="3" s="1"/>
  <c r="M10" s="1"/>
  <c r="H162" i="1"/>
  <c r="H10" i="3" s="1"/>
  <c r="P147" i="1"/>
  <c r="P146"/>
  <c r="P145"/>
  <c r="F162"/>
  <c r="P153"/>
  <c r="D162"/>
  <c r="N120"/>
  <c r="O120" s="1"/>
  <c r="M121"/>
  <c r="P120"/>
  <c r="H7" i="3"/>
  <c r="P89" i="1"/>
  <c r="M89"/>
  <c r="P65"/>
  <c r="N51"/>
  <c r="O51" s="1"/>
  <c r="P41"/>
  <c r="M145"/>
  <c r="M147"/>
  <c r="M155"/>
  <c r="G162"/>
  <c r="M120"/>
  <c r="N93"/>
  <c r="O93" s="1"/>
  <c r="N89"/>
  <c r="O89" s="1"/>
  <c r="M93"/>
  <c r="M41"/>
  <c r="M51"/>
  <c r="P51"/>
  <c r="N162" l="1"/>
  <c r="O162" s="1"/>
  <c r="P112"/>
  <c r="L7" i="3" s="1"/>
  <c r="M85" i="1"/>
  <c r="E6" i="3" s="1"/>
  <c r="N61" i="1"/>
  <c r="K11" i="3" s="1"/>
  <c r="N30" i="1"/>
  <c r="O30" s="1"/>
  <c r="M30"/>
  <c r="E9" i="3" s="1"/>
  <c r="M61" i="1"/>
  <c r="E11" i="3" s="1"/>
  <c r="N112" i="1"/>
  <c r="K7" i="3" s="1"/>
  <c r="P30" i="1"/>
  <c r="L9" i="3" s="1"/>
  <c r="C162" i="1"/>
  <c r="M112"/>
  <c r="E7" i="3" s="1"/>
  <c r="C30" i="1"/>
  <c r="P162"/>
  <c r="L10" i="3" s="1"/>
  <c r="C61" i="1"/>
  <c r="C85"/>
  <c r="M140"/>
  <c r="E8" i="3" s="1"/>
  <c r="P140" i="1"/>
  <c r="L8" i="3" s="1"/>
  <c r="N140" i="1"/>
  <c r="N85"/>
  <c r="P85"/>
  <c r="L6" i="3" s="1"/>
  <c r="C112" i="1"/>
  <c r="M162"/>
  <c r="E10" i="3" s="1"/>
  <c r="P61" i="1"/>
  <c r="L11" i="3" s="1"/>
  <c r="K10" l="1"/>
  <c r="O112" i="1"/>
  <c r="O61"/>
  <c r="K9" i="3"/>
  <c r="O140" i="1"/>
  <c r="K8" i="3"/>
  <c r="O85" i="1"/>
  <c r="K6" i="3"/>
</calcChain>
</file>

<file path=xl/comments1.xml><?xml version="1.0" encoding="utf-8"?>
<comments xmlns="http://schemas.openxmlformats.org/spreadsheetml/2006/main">
  <authors>
    <author>Benibo</author>
  </authors>
  <commentList>
    <comment ref="B3" authorId="0">
      <text>
        <r>
          <rPr>
            <sz val="9"/>
            <color indexed="81"/>
            <rFont val="Tahoma"/>
            <family val="2"/>
          </rPr>
          <t xml:space="preserve">Parties Jouées
</t>
        </r>
      </text>
    </comment>
    <comment ref="C3" authorId="0">
      <text>
        <r>
          <rPr>
            <sz val="9"/>
            <color indexed="81"/>
            <rFont val="Tahoma"/>
            <family val="2"/>
          </rPr>
          <t>Présences Totales
AB+BB+BS</t>
        </r>
      </text>
    </comment>
    <comment ref="D3" authorId="0">
      <text>
        <r>
          <rPr>
            <sz val="9"/>
            <color indexed="81"/>
            <rFont val="Tahoma"/>
            <family val="2"/>
          </rPr>
          <t>Buts sur Balles</t>
        </r>
      </text>
    </comment>
    <comment ref="E3" authorId="0">
      <text>
        <r>
          <rPr>
            <sz val="9"/>
            <color indexed="81"/>
            <rFont val="Tahoma"/>
            <family val="2"/>
          </rPr>
          <t>Ballons Sacrifices</t>
        </r>
      </text>
    </comment>
    <comment ref="F3" authorId="0">
      <text>
        <r>
          <rPr>
            <sz val="9"/>
            <color indexed="81"/>
            <rFont val="Tahoma"/>
            <family val="2"/>
          </rPr>
          <t>Présences au bâton</t>
        </r>
      </text>
    </comment>
    <comment ref="G3" authorId="0">
      <text>
        <r>
          <rPr>
            <sz val="9"/>
            <color indexed="81"/>
            <rFont val="Tahoma"/>
            <family val="2"/>
          </rPr>
          <t>Coups Sûrs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3" authorId="0">
      <text>
        <r>
          <rPr>
            <sz val="9"/>
            <color indexed="81"/>
            <rFont val="Tahoma"/>
            <family val="2"/>
          </rPr>
          <t>Doubles</t>
        </r>
      </text>
    </comment>
    <comment ref="I3" authorId="0">
      <text>
        <r>
          <rPr>
            <sz val="9"/>
            <color indexed="81"/>
            <rFont val="Tahoma"/>
            <family val="2"/>
          </rPr>
          <t>Triples</t>
        </r>
      </text>
    </comment>
    <comment ref="J3" authorId="0">
      <text>
        <r>
          <rPr>
            <sz val="9"/>
            <color indexed="81"/>
            <rFont val="Tahoma"/>
            <family val="2"/>
          </rPr>
          <t>Coups de Circuits</t>
        </r>
      </text>
    </comment>
    <comment ref="K3" authorId="0">
      <text>
        <r>
          <rPr>
            <sz val="9"/>
            <color indexed="81"/>
            <rFont val="Tahoma"/>
            <family val="2"/>
          </rPr>
          <t>Points Comptés</t>
        </r>
      </text>
    </comment>
    <comment ref="L3" authorId="0">
      <text>
        <r>
          <rPr>
            <sz val="9"/>
            <color indexed="81"/>
            <rFont val="Tahoma"/>
            <family val="2"/>
          </rPr>
          <t>Points produits</t>
        </r>
      </text>
    </comment>
    <comment ref="M3" authorId="0">
      <text>
        <r>
          <rPr>
            <sz val="9"/>
            <color indexed="81"/>
            <rFont val="Tahoma"/>
            <family val="2"/>
          </rPr>
          <t>moyenne au bâton
CS/AB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" authorId="0">
      <text>
        <r>
          <rPr>
            <sz val="9"/>
            <color indexed="81"/>
            <rFont val="Tahoma"/>
            <family val="2"/>
          </rPr>
          <t>Fiche Technique
CS+PC+PP</t>
        </r>
      </text>
    </comment>
    <comment ref="O3" authorId="0">
      <text>
        <r>
          <rPr>
            <sz val="9"/>
            <color indexed="81"/>
            <rFont val="Tahoma"/>
            <family val="2"/>
          </rPr>
          <t>Cote d'Efficacité
FT/AB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P3" authorId="0">
      <text>
        <r>
          <rPr>
            <sz val="9"/>
            <color indexed="81"/>
            <rFont val="Tahoma"/>
            <family val="2"/>
          </rPr>
          <t>Puissance</t>
        </r>
      </text>
    </comment>
    <comment ref="B32" authorId="0">
      <text>
        <r>
          <rPr>
            <sz val="9"/>
            <color indexed="81"/>
            <rFont val="Tahoma"/>
            <family val="2"/>
          </rPr>
          <t xml:space="preserve">Parties Jouées
</t>
        </r>
      </text>
    </comment>
    <comment ref="C32" authorId="0">
      <text>
        <r>
          <rPr>
            <sz val="9"/>
            <color indexed="81"/>
            <rFont val="Tahoma"/>
            <family val="2"/>
          </rPr>
          <t>Présences Totales
AB+BB+BS</t>
        </r>
      </text>
    </comment>
    <comment ref="D32" authorId="0">
      <text>
        <r>
          <rPr>
            <sz val="9"/>
            <color indexed="81"/>
            <rFont val="Tahoma"/>
            <family val="2"/>
          </rPr>
          <t>Buts sur Balles</t>
        </r>
      </text>
    </comment>
    <comment ref="E32" authorId="0">
      <text>
        <r>
          <rPr>
            <sz val="9"/>
            <color indexed="81"/>
            <rFont val="Tahoma"/>
            <family val="2"/>
          </rPr>
          <t>Ballons Sacrifices</t>
        </r>
      </text>
    </comment>
    <comment ref="F32" authorId="0">
      <text>
        <r>
          <rPr>
            <sz val="9"/>
            <color indexed="81"/>
            <rFont val="Tahoma"/>
            <family val="2"/>
          </rPr>
          <t>Présences au bâton</t>
        </r>
      </text>
    </comment>
    <comment ref="G32" authorId="0">
      <text>
        <r>
          <rPr>
            <sz val="9"/>
            <color indexed="81"/>
            <rFont val="Tahoma"/>
            <family val="2"/>
          </rPr>
          <t>Coups Sûrs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32" authorId="0">
      <text>
        <r>
          <rPr>
            <sz val="9"/>
            <color indexed="81"/>
            <rFont val="Tahoma"/>
            <family val="2"/>
          </rPr>
          <t>Doubles</t>
        </r>
      </text>
    </comment>
    <comment ref="I32" authorId="0">
      <text>
        <r>
          <rPr>
            <sz val="9"/>
            <color indexed="81"/>
            <rFont val="Tahoma"/>
            <family val="2"/>
          </rPr>
          <t>Triples</t>
        </r>
      </text>
    </comment>
    <comment ref="J32" authorId="0">
      <text>
        <r>
          <rPr>
            <sz val="9"/>
            <color indexed="81"/>
            <rFont val="Tahoma"/>
            <family val="2"/>
          </rPr>
          <t>Coups de Circuits</t>
        </r>
      </text>
    </comment>
    <comment ref="K32" authorId="0">
      <text>
        <r>
          <rPr>
            <sz val="9"/>
            <color indexed="81"/>
            <rFont val="Tahoma"/>
            <family val="2"/>
          </rPr>
          <t>Points Comptés</t>
        </r>
      </text>
    </comment>
    <comment ref="L32" authorId="0">
      <text>
        <r>
          <rPr>
            <sz val="9"/>
            <color indexed="81"/>
            <rFont val="Tahoma"/>
            <family val="2"/>
          </rPr>
          <t>Points produits</t>
        </r>
      </text>
    </comment>
    <comment ref="M32" authorId="0">
      <text>
        <r>
          <rPr>
            <sz val="9"/>
            <color indexed="81"/>
            <rFont val="Tahoma"/>
            <family val="2"/>
          </rPr>
          <t>moyenne au bâton
CS/AB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2" authorId="0">
      <text>
        <r>
          <rPr>
            <sz val="9"/>
            <color indexed="81"/>
            <rFont val="Tahoma"/>
            <family val="2"/>
          </rPr>
          <t>Fiche Technique
CS+PC+PP</t>
        </r>
      </text>
    </comment>
    <comment ref="O32" authorId="0">
      <text>
        <r>
          <rPr>
            <sz val="9"/>
            <color indexed="81"/>
            <rFont val="Tahoma"/>
            <family val="2"/>
          </rPr>
          <t>Cote d'Efficacité
FT/AB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P32" authorId="0">
      <text>
        <r>
          <rPr>
            <sz val="9"/>
            <color indexed="81"/>
            <rFont val="Tahoma"/>
            <family val="2"/>
          </rPr>
          <t>Puissance</t>
        </r>
      </text>
    </comment>
    <comment ref="B63" authorId="0">
      <text>
        <r>
          <rPr>
            <sz val="9"/>
            <color indexed="81"/>
            <rFont val="Tahoma"/>
            <family val="2"/>
          </rPr>
          <t xml:space="preserve">Parties Jouées
</t>
        </r>
      </text>
    </comment>
    <comment ref="C63" authorId="0">
      <text>
        <r>
          <rPr>
            <sz val="9"/>
            <color indexed="81"/>
            <rFont val="Tahoma"/>
            <family val="2"/>
          </rPr>
          <t>Présences Totales
AB+BB+BS</t>
        </r>
      </text>
    </comment>
    <comment ref="D63" authorId="0">
      <text>
        <r>
          <rPr>
            <sz val="9"/>
            <color indexed="81"/>
            <rFont val="Tahoma"/>
            <family val="2"/>
          </rPr>
          <t>Buts sur Balles</t>
        </r>
      </text>
    </comment>
    <comment ref="E63" authorId="0">
      <text>
        <r>
          <rPr>
            <sz val="9"/>
            <color indexed="81"/>
            <rFont val="Tahoma"/>
            <family val="2"/>
          </rPr>
          <t>Ballons Sacrifices</t>
        </r>
      </text>
    </comment>
    <comment ref="F63" authorId="0">
      <text>
        <r>
          <rPr>
            <sz val="9"/>
            <color indexed="81"/>
            <rFont val="Tahoma"/>
            <family val="2"/>
          </rPr>
          <t>Présences au bâton</t>
        </r>
      </text>
    </comment>
    <comment ref="G63" authorId="0">
      <text>
        <r>
          <rPr>
            <sz val="9"/>
            <color indexed="81"/>
            <rFont val="Tahoma"/>
            <family val="2"/>
          </rPr>
          <t>Coups Sûrs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63" authorId="0">
      <text>
        <r>
          <rPr>
            <sz val="9"/>
            <color indexed="81"/>
            <rFont val="Tahoma"/>
            <family val="2"/>
          </rPr>
          <t>Doubles</t>
        </r>
      </text>
    </comment>
    <comment ref="I63" authorId="0">
      <text>
        <r>
          <rPr>
            <sz val="9"/>
            <color indexed="81"/>
            <rFont val="Tahoma"/>
            <family val="2"/>
          </rPr>
          <t>Triples</t>
        </r>
      </text>
    </comment>
    <comment ref="J63" authorId="0">
      <text>
        <r>
          <rPr>
            <sz val="9"/>
            <color indexed="81"/>
            <rFont val="Tahoma"/>
            <family val="2"/>
          </rPr>
          <t>Coups de Circuits</t>
        </r>
      </text>
    </comment>
    <comment ref="K63" authorId="0">
      <text>
        <r>
          <rPr>
            <sz val="9"/>
            <color indexed="81"/>
            <rFont val="Tahoma"/>
            <family val="2"/>
          </rPr>
          <t>Points Comptés</t>
        </r>
      </text>
    </comment>
    <comment ref="L63" authorId="0">
      <text>
        <r>
          <rPr>
            <sz val="9"/>
            <color indexed="81"/>
            <rFont val="Tahoma"/>
            <family val="2"/>
          </rPr>
          <t>Points produits</t>
        </r>
      </text>
    </comment>
    <comment ref="M63" authorId="0">
      <text>
        <r>
          <rPr>
            <sz val="9"/>
            <color indexed="81"/>
            <rFont val="Tahoma"/>
            <family val="2"/>
          </rPr>
          <t>moyenne au bâton
CS/AB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63" authorId="0">
      <text>
        <r>
          <rPr>
            <sz val="9"/>
            <color indexed="81"/>
            <rFont val="Tahoma"/>
            <family val="2"/>
          </rPr>
          <t>Fiche Technique
CS+PC+PP</t>
        </r>
      </text>
    </comment>
    <comment ref="O63" authorId="0">
      <text>
        <r>
          <rPr>
            <sz val="9"/>
            <color indexed="81"/>
            <rFont val="Tahoma"/>
            <family val="2"/>
          </rPr>
          <t>Cote d'Efficacité
FT/AB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P63" authorId="0">
      <text>
        <r>
          <rPr>
            <sz val="9"/>
            <color indexed="81"/>
            <rFont val="Tahoma"/>
            <family val="2"/>
          </rPr>
          <t>Puissance</t>
        </r>
      </text>
    </comment>
    <comment ref="B87" authorId="0">
      <text>
        <r>
          <rPr>
            <sz val="9"/>
            <color indexed="81"/>
            <rFont val="Tahoma"/>
            <family val="2"/>
          </rPr>
          <t xml:space="preserve">Parties Jouées
</t>
        </r>
      </text>
    </comment>
    <comment ref="C87" authorId="0">
      <text>
        <r>
          <rPr>
            <sz val="9"/>
            <color indexed="81"/>
            <rFont val="Tahoma"/>
            <family val="2"/>
          </rPr>
          <t>Présences Totales
AB+BB+BS</t>
        </r>
      </text>
    </comment>
    <comment ref="D87" authorId="0">
      <text>
        <r>
          <rPr>
            <sz val="9"/>
            <color indexed="81"/>
            <rFont val="Tahoma"/>
            <family val="2"/>
          </rPr>
          <t>Buts sur Balles</t>
        </r>
      </text>
    </comment>
    <comment ref="E87" authorId="0">
      <text>
        <r>
          <rPr>
            <sz val="9"/>
            <color indexed="81"/>
            <rFont val="Tahoma"/>
            <family val="2"/>
          </rPr>
          <t>Ballons Sacrifices</t>
        </r>
      </text>
    </comment>
    <comment ref="F87" authorId="0">
      <text>
        <r>
          <rPr>
            <sz val="9"/>
            <color indexed="81"/>
            <rFont val="Tahoma"/>
            <family val="2"/>
          </rPr>
          <t>Présences au bâton</t>
        </r>
      </text>
    </comment>
    <comment ref="G87" authorId="0">
      <text>
        <r>
          <rPr>
            <sz val="9"/>
            <color indexed="81"/>
            <rFont val="Tahoma"/>
            <family val="2"/>
          </rPr>
          <t>Coups Sûrs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87" authorId="0">
      <text>
        <r>
          <rPr>
            <sz val="9"/>
            <color indexed="81"/>
            <rFont val="Tahoma"/>
            <family val="2"/>
          </rPr>
          <t>Doubles</t>
        </r>
      </text>
    </comment>
    <comment ref="I87" authorId="0">
      <text>
        <r>
          <rPr>
            <sz val="9"/>
            <color indexed="81"/>
            <rFont val="Tahoma"/>
            <family val="2"/>
          </rPr>
          <t>Triples</t>
        </r>
      </text>
    </comment>
    <comment ref="J87" authorId="0">
      <text>
        <r>
          <rPr>
            <sz val="9"/>
            <color indexed="81"/>
            <rFont val="Tahoma"/>
            <family val="2"/>
          </rPr>
          <t>Coups de Circuits</t>
        </r>
      </text>
    </comment>
    <comment ref="K87" authorId="0">
      <text>
        <r>
          <rPr>
            <sz val="9"/>
            <color indexed="81"/>
            <rFont val="Tahoma"/>
            <family val="2"/>
          </rPr>
          <t>Points Comptés</t>
        </r>
      </text>
    </comment>
    <comment ref="L87" authorId="0">
      <text>
        <r>
          <rPr>
            <sz val="9"/>
            <color indexed="81"/>
            <rFont val="Tahoma"/>
            <family val="2"/>
          </rPr>
          <t>Points produits</t>
        </r>
      </text>
    </comment>
    <comment ref="M87" authorId="0">
      <text>
        <r>
          <rPr>
            <sz val="9"/>
            <color indexed="81"/>
            <rFont val="Tahoma"/>
            <family val="2"/>
          </rPr>
          <t>moyenne au bâton
CS/AB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87" authorId="0">
      <text>
        <r>
          <rPr>
            <sz val="9"/>
            <color indexed="81"/>
            <rFont val="Tahoma"/>
            <family val="2"/>
          </rPr>
          <t>Fiche Technique
CS+PC+PP</t>
        </r>
      </text>
    </comment>
    <comment ref="O87" authorId="0">
      <text>
        <r>
          <rPr>
            <sz val="9"/>
            <color indexed="81"/>
            <rFont val="Tahoma"/>
            <family val="2"/>
          </rPr>
          <t>Cote d'Efficacité
FT/AB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P87" authorId="0">
      <text>
        <r>
          <rPr>
            <sz val="9"/>
            <color indexed="81"/>
            <rFont val="Tahoma"/>
            <family val="2"/>
          </rPr>
          <t>Puissance</t>
        </r>
      </text>
    </comment>
    <comment ref="B114" authorId="0">
      <text>
        <r>
          <rPr>
            <sz val="9"/>
            <color indexed="81"/>
            <rFont val="Tahoma"/>
            <family val="2"/>
          </rPr>
          <t xml:space="preserve">Parties Jouées
</t>
        </r>
      </text>
    </comment>
    <comment ref="C114" authorId="0">
      <text>
        <r>
          <rPr>
            <sz val="9"/>
            <color indexed="81"/>
            <rFont val="Tahoma"/>
            <family val="2"/>
          </rPr>
          <t>Présences Totales
AB+BB+BS</t>
        </r>
      </text>
    </comment>
    <comment ref="D114" authorId="0">
      <text>
        <r>
          <rPr>
            <sz val="9"/>
            <color indexed="81"/>
            <rFont val="Tahoma"/>
            <family val="2"/>
          </rPr>
          <t>Buts sur Balles</t>
        </r>
      </text>
    </comment>
    <comment ref="E114" authorId="0">
      <text>
        <r>
          <rPr>
            <sz val="9"/>
            <color indexed="81"/>
            <rFont val="Tahoma"/>
            <family val="2"/>
          </rPr>
          <t>Ballons Sacrifices</t>
        </r>
      </text>
    </comment>
    <comment ref="F114" authorId="0">
      <text>
        <r>
          <rPr>
            <sz val="9"/>
            <color indexed="81"/>
            <rFont val="Tahoma"/>
            <family val="2"/>
          </rPr>
          <t>Présences au bâton</t>
        </r>
      </text>
    </comment>
    <comment ref="G114" authorId="0">
      <text>
        <r>
          <rPr>
            <sz val="9"/>
            <color indexed="81"/>
            <rFont val="Tahoma"/>
            <family val="2"/>
          </rPr>
          <t>Coups Sûrs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114" authorId="0">
      <text>
        <r>
          <rPr>
            <sz val="9"/>
            <color indexed="81"/>
            <rFont val="Tahoma"/>
            <family val="2"/>
          </rPr>
          <t>Doubles</t>
        </r>
      </text>
    </comment>
    <comment ref="I114" authorId="0">
      <text>
        <r>
          <rPr>
            <sz val="9"/>
            <color indexed="81"/>
            <rFont val="Tahoma"/>
            <family val="2"/>
          </rPr>
          <t>Triples</t>
        </r>
      </text>
    </comment>
    <comment ref="J114" authorId="0">
      <text>
        <r>
          <rPr>
            <sz val="9"/>
            <color indexed="81"/>
            <rFont val="Tahoma"/>
            <family val="2"/>
          </rPr>
          <t>Coups de Circuits</t>
        </r>
      </text>
    </comment>
    <comment ref="K114" authorId="0">
      <text>
        <r>
          <rPr>
            <sz val="9"/>
            <color indexed="81"/>
            <rFont val="Tahoma"/>
            <family val="2"/>
          </rPr>
          <t>Points Comptés</t>
        </r>
      </text>
    </comment>
    <comment ref="L114" authorId="0">
      <text>
        <r>
          <rPr>
            <sz val="9"/>
            <color indexed="81"/>
            <rFont val="Tahoma"/>
            <family val="2"/>
          </rPr>
          <t>Points produits</t>
        </r>
      </text>
    </comment>
    <comment ref="M114" authorId="0">
      <text>
        <r>
          <rPr>
            <sz val="9"/>
            <color indexed="81"/>
            <rFont val="Tahoma"/>
            <family val="2"/>
          </rPr>
          <t>moyenne au bâton
CS/AB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14" authorId="0">
      <text>
        <r>
          <rPr>
            <sz val="9"/>
            <color indexed="81"/>
            <rFont val="Tahoma"/>
            <family val="2"/>
          </rPr>
          <t>Fiche Technique
CS+PC+PP</t>
        </r>
      </text>
    </comment>
    <comment ref="O114" authorId="0">
      <text>
        <r>
          <rPr>
            <sz val="9"/>
            <color indexed="81"/>
            <rFont val="Tahoma"/>
            <family val="2"/>
          </rPr>
          <t>Cote d'Efficacité
FT/AB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P114" authorId="0">
      <text>
        <r>
          <rPr>
            <sz val="9"/>
            <color indexed="81"/>
            <rFont val="Tahoma"/>
            <family val="2"/>
          </rPr>
          <t>Puissance</t>
        </r>
      </text>
    </comment>
    <comment ref="B142" authorId="0">
      <text>
        <r>
          <rPr>
            <sz val="9"/>
            <color indexed="81"/>
            <rFont val="Tahoma"/>
            <family val="2"/>
          </rPr>
          <t xml:space="preserve">Parties Jouées
</t>
        </r>
      </text>
    </comment>
    <comment ref="C142" authorId="0">
      <text>
        <r>
          <rPr>
            <sz val="9"/>
            <color indexed="81"/>
            <rFont val="Tahoma"/>
            <family val="2"/>
          </rPr>
          <t>Présences Totales
AB+BB+BS</t>
        </r>
      </text>
    </comment>
    <comment ref="D142" authorId="0">
      <text>
        <r>
          <rPr>
            <sz val="9"/>
            <color indexed="81"/>
            <rFont val="Tahoma"/>
            <family val="2"/>
          </rPr>
          <t>Buts sur Balles</t>
        </r>
      </text>
    </comment>
    <comment ref="E142" authorId="0">
      <text>
        <r>
          <rPr>
            <sz val="9"/>
            <color indexed="81"/>
            <rFont val="Tahoma"/>
            <family val="2"/>
          </rPr>
          <t>Ballons Sacrifices</t>
        </r>
      </text>
    </comment>
    <comment ref="F142" authorId="0">
      <text>
        <r>
          <rPr>
            <sz val="9"/>
            <color indexed="81"/>
            <rFont val="Tahoma"/>
            <family val="2"/>
          </rPr>
          <t>Présences au bâton</t>
        </r>
      </text>
    </comment>
    <comment ref="G142" authorId="0">
      <text>
        <r>
          <rPr>
            <sz val="9"/>
            <color indexed="81"/>
            <rFont val="Tahoma"/>
            <family val="2"/>
          </rPr>
          <t>Coups Sûrs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142" authorId="0">
      <text>
        <r>
          <rPr>
            <sz val="9"/>
            <color indexed="81"/>
            <rFont val="Tahoma"/>
            <family val="2"/>
          </rPr>
          <t>Doubles</t>
        </r>
      </text>
    </comment>
    <comment ref="I142" authorId="0">
      <text>
        <r>
          <rPr>
            <sz val="9"/>
            <color indexed="81"/>
            <rFont val="Tahoma"/>
            <family val="2"/>
          </rPr>
          <t>Triples</t>
        </r>
      </text>
    </comment>
    <comment ref="J142" authorId="0">
      <text>
        <r>
          <rPr>
            <sz val="9"/>
            <color indexed="81"/>
            <rFont val="Tahoma"/>
            <family val="2"/>
          </rPr>
          <t>Coups de Circuits</t>
        </r>
      </text>
    </comment>
    <comment ref="K142" authorId="0">
      <text>
        <r>
          <rPr>
            <sz val="9"/>
            <color indexed="81"/>
            <rFont val="Tahoma"/>
            <family val="2"/>
          </rPr>
          <t>Points Comptés</t>
        </r>
      </text>
    </comment>
    <comment ref="L142" authorId="0">
      <text>
        <r>
          <rPr>
            <sz val="9"/>
            <color indexed="81"/>
            <rFont val="Tahoma"/>
            <family val="2"/>
          </rPr>
          <t>Points produits</t>
        </r>
      </text>
    </comment>
    <comment ref="M142" authorId="0">
      <text>
        <r>
          <rPr>
            <sz val="9"/>
            <color indexed="81"/>
            <rFont val="Tahoma"/>
            <family val="2"/>
          </rPr>
          <t>moyenne au bâton
CS/AB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42" authorId="0">
      <text>
        <r>
          <rPr>
            <sz val="9"/>
            <color indexed="81"/>
            <rFont val="Tahoma"/>
            <family val="2"/>
          </rPr>
          <t>Fiche Technique
CS+PC+PP</t>
        </r>
      </text>
    </comment>
    <comment ref="O142" authorId="0">
      <text>
        <r>
          <rPr>
            <sz val="9"/>
            <color indexed="81"/>
            <rFont val="Tahoma"/>
            <family val="2"/>
          </rPr>
          <t>Cote d'Efficacité
FT/AB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P142" authorId="0">
      <text>
        <r>
          <rPr>
            <sz val="9"/>
            <color indexed="81"/>
            <rFont val="Tahoma"/>
            <family val="2"/>
          </rPr>
          <t>Puissance</t>
        </r>
      </text>
    </comment>
  </commentList>
</comments>
</file>

<file path=xl/sharedStrings.xml><?xml version="1.0" encoding="utf-8"?>
<sst xmlns="http://schemas.openxmlformats.org/spreadsheetml/2006/main" count="772" uniqueCount="255">
  <si>
    <t>Verres Stérilisés</t>
  </si>
  <si>
    <t>AB</t>
  </si>
  <si>
    <t>CS</t>
  </si>
  <si>
    <t>2B</t>
  </si>
  <si>
    <t>3B</t>
  </si>
  <si>
    <t>CC</t>
  </si>
  <si>
    <t>PC</t>
  </si>
  <si>
    <t>PP</t>
  </si>
  <si>
    <t>MOY</t>
  </si>
  <si>
    <t>Total</t>
  </si>
  <si>
    <t>FT</t>
  </si>
  <si>
    <t>Coups de circuit (CC)</t>
  </si>
  <si>
    <t>Doubles (2B)</t>
  </si>
  <si>
    <t>Triples (3B)</t>
  </si>
  <si>
    <t>%</t>
  </si>
  <si>
    <t>Points Comptés (PC)</t>
  </si>
  <si>
    <t>Points Produits (PP)</t>
  </si>
  <si>
    <t>Équipe</t>
  </si>
  <si>
    <t>V</t>
  </si>
  <si>
    <t>D</t>
  </si>
  <si>
    <t>Moy.</t>
  </si>
  <si>
    <t>Verres</t>
  </si>
  <si>
    <t>Résultats des parties</t>
  </si>
  <si>
    <t>Cote d`efficacité (FT/AB)</t>
  </si>
  <si>
    <t>N</t>
  </si>
  <si>
    <t>Cote</t>
  </si>
  <si>
    <t>Bobby</t>
  </si>
  <si>
    <t>Philippe</t>
  </si>
  <si>
    <t xml:space="preserve">Nom </t>
  </si>
  <si>
    <t>BB</t>
  </si>
  <si>
    <t>Nom</t>
  </si>
  <si>
    <t>PJ</t>
  </si>
  <si>
    <t>18h15</t>
  </si>
  <si>
    <t>19h45</t>
  </si>
  <si>
    <t>21h15</t>
  </si>
  <si>
    <t>Cote d'efficacité (FT/AB)</t>
  </si>
  <si>
    <t>Ligue des Platozoïdes</t>
  </si>
  <si>
    <t>BS</t>
  </si>
  <si>
    <t>Lesly</t>
  </si>
  <si>
    <t>Fiche Technic(CS+PC+PP)</t>
  </si>
  <si>
    <t>Annie G.</t>
  </si>
  <si>
    <t>Rebels</t>
  </si>
  <si>
    <t>PT</t>
  </si>
  <si>
    <t>Puiss</t>
  </si>
  <si>
    <t>Puissance</t>
  </si>
  <si>
    <t>Puiss.</t>
  </si>
  <si>
    <t>Puis</t>
  </si>
  <si>
    <t>Benibo</t>
  </si>
  <si>
    <t>Bulls</t>
  </si>
  <si>
    <t>Patrick</t>
  </si>
  <si>
    <t>Steve</t>
  </si>
  <si>
    <t>Diff.</t>
  </si>
  <si>
    <t>demi 2</t>
  </si>
  <si>
    <t>finale</t>
  </si>
  <si>
    <t>demi 1</t>
  </si>
  <si>
    <t>Boréale</t>
  </si>
  <si>
    <t>NULLE</t>
  </si>
  <si>
    <t>PARTIE REMISE</t>
  </si>
  <si>
    <t>Christian</t>
  </si>
  <si>
    <t>VICTOIRE PAR DÉFAUT ( score de 7-0 automatique )</t>
  </si>
  <si>
    <t>Alain L.</t>
  </si>
  <si>
    <t>Etienne</t>
  </si>
  <si>
    <t>Vincent</t>
  </si>
  <si>
    <t>Simon</t>
  </si>
  <si>
    <t>Eric</t>
  </si>
  <si>
    <t>Noms</t>
  </si>
  <si>
    <t>Team</t>
  </si>
  <si>
    <t>Boreale</t>
  </si>
  <si>
    <t>Amélie</t>
  </si>
  <si>
    <t>XXX</t>
  </si>
  <si>
    <t>Partie gagnée par défaut. 7-0 dans les différentiels d'équipe</t>
  </si>
  <si>
    <t>( colonne M )</t>
  </si>
  <si>
    <t>Mélanie</t>
  </si>
  <si>
    <t>Alex</t>
  </si>
  <si>
    <t>Marie-Hélène</t>
  </si>
  <si>
    <t>Coco</t>
  </si>
  <si>
    <t>( Heures Approximatives )</t>
  </si>
  <si>
    <t>Wild Cards 1</t>
  </si>
  <si>
    <t>Wild Cards 2</t>
  </si>
  <si>
    <t>La Fonderie</t>
  </si>
  <si>
    <t>Yan</t>
  </si>
  <si>
    <t>Marc H.</t>
  </si>
  <si>
    <t>Patriotes</t>
  </si>
  <si>
    <t>4 MANCHES</t>
  </si>
  <si>
    <t>Patricio</t>
  </si>
  <si>
    <t>Sebastien</t>
  </si>
  <si>
    <t>Nora</t>
  </si>
  <si>
    <t>10h00</t>
  </si>
  <si>
    <t>11h00</t>
  </si>
  <si>
    <t>15h00</t>
  </si>
  <si>
    <t>M.A.Dolbec</t>
  </si>
  <si>
    <t>Christine</t>
  </si>
  <si>
    <t>Eric F.</t>
  </si>
  <si>
    <t>Alain D.</t>
  </si>
  <si>
    <t>Julien</t>
  </si>
  <si>
    <t>Suzie</t>
  </si>
  <si>
    <t>Guillaume</t>
  </si>
  <si>
    <t>Simon T.</t>
  </si>
  <si>
    <t>Jocelyn</t>
  </si>
  <si>
    <t>Thierry</t>
  </si>
  <si>
    <t>Joel</t>
  </si>
  <si>
    <t>Julie L.</t>
  </si>
  <si>
    <t>Julie C.</t>
  </si>
  <si>
    <t>Mathieu</t>
  </si>
  <si>
    <t>Steven</t>
  </si>
  <si>
    <t>Michel</t>
  </si>
  <si>
    <t>Sylvain R.</t>
  </si>
  <si>
    <t>Francis</t>
  </si>
  <si>
    <t>M.A.Pedneault</t>
  </si>
  <si>
    <t>Raphael</t>
  </si>
  <si>
    <t>Dominic L.</t>
  </si>
  <si>
    <t>Mario</t>
  </si>
  <si>
    <t>Marie-Eve</t>
  </si>
  <si>
    <t>Mikael</t>
  </si>
  <si>
    <t>Madame X</t>
  </si>
  <si>
    <t>Xavier</t>
  </si>
  <si>
    <t>Ben T.</t>
  </si>
  <si>
    <t>Samuel</t>
  </si>
  <si>
    <t>Bo</t>
  </si>
  <si>
    <t>R</t>
  </si>
  <si>
    <t>P</t>
  </si>
  <si>
    <t>Bu</t>
  </si>
  <si>
    <t>F</t>
  </si>
  <si>
    <t>V 6</t>
  </si>
  <si>
    <t>Sara-Kim</t>
  </si>
  <si>
    <t>Retrait Auto</t>
  </si>
  <si>
    <t>Julie</t>
  </si>
  <si>
    <t>Mylène</t>
  </si>
  <si>
    <t>Robert</t>
  </si>
  <si>
    <t>Bo 12</t>
  </si>
  <si>
    <t>Bu 11</t>
  </si>
  <si>
    <t>F 7</t>
  </si>
  <si>
    <t>R 13</t>
  </si>
  <si>
    <t>Finale</t>
  </si>
  <si>
    <t>Demi 1</t>
  </si>
  <si>
    <t>Demi 2</t>
  </si>
  <si>
    <t>Pat Ross</t>
  </si>
  <si>
    <t>Fabienne</t>
  </si>
  <si>
    <t>Scott</t>
  </si>
  <si>
    <t>Jesse</t>
  </si>
  <si>
    <t>Carole</t>
  </si>
  <si>
    <t>Martine</t>
  </si>
  <si>
    <t>Louis C.</t>
  </si>
  <si>
    <t>Louis D.</t>
  </si>
  <si>
    <t>Roxane</t>
  </si>
  <si>
    <t>Meneurs de saison 2019</t>
  </si>
  <si>
    <t>Meneuses de saison 2019</t>
  </si>
  <si>
    <t>P 6</t>
  </si>
  <si>
    <t>F 12</t>
  </si>
  <si>
    <t>26 Aout 2019:</t>
  </si>
  <si>
    <t>Sophie M.</t>
  </si>
  <si>
    <t>Sophie C.</t>
  </si>
  <si>
    <t>Maili</t>
  </si>
  <si>
    <t>Benoit L.</t>
  </si>
  <si>
    <t>David</t>
  </si>
  <si>
    <t>Caro</t>
  </si>
  <si>
    <t>Monsieur X</t>
  </si>
  <si>
    <t>Isabelle</t>
  </si>
  <si>
    <t>Maxime</t>
  </si>
  <si>
    <t>Emilie</t>
  </si>
  <si>
    <t>Ariane</t>
  </si>
  <si>
    <t>Bo 13</t>
  </si>
  <si>
    <t>V 12</t>
  </si>
  <si>
    <t>P 19</t>
  </si>
  <si>
    <t>Bu 12</t>
  </si>
  <si>
    <t>Bo 10</t>
  </si>
  <si>
    <t>F 4</t>
  </si>
  <si>
    <t>V 3</t>
  </si>
  <si>
    <t>R 10</t>
  </si>
  <si>
    <t>Bu 16</t>
  </si>
  <si>
    <t>Eric G.</t>
  </si>
  <si>
    <t>V 11</t>
  </si>
  <si>
    <t>R 17</t>
  </si>
  <si>
    <t>P 12</t>
  </si>
  <si>
    <t>F 6</t>
  </si>
  <si>
    <t>V 15</t>
  </si>
  <si>
    <t>P 7</t>
  </si>
  <si>
    <t>Bo 3</t>
  </si>
  <si>
    <t>R 0</t>
  </si>
  <si>
    <t>Dave</t>
  </si>
  <si>
    <t>Richard</t>
  </si>
  <si>
    <t>Olivier</t>
  </si>
  <si>
    <t>Guylaine</t>
  </si>
  <si>
    <t>Moira</t>
  </si>
  <si>
    <t>Bo 19</t>
  </si>
  <si>
    <t>Louis</t>
  </si>
  <si>
    <t>Marc</t>
  </si>
  <si>
    <t>Bu 7</t>
  </si>
  <si>
    <t>F 13</t>
  </si>
  <si>
    <t>Mélodie</t>
  </si>
  <si>
    <t>Bu 14</t>
  </si>
  <si>
    <t>P 16</t>
  </si>
  <si>
    <t>R 14</t>
  </si>
  <si>
    <t>V 22</t>
  </si>
  <si>
    <t>Bo 9</t>
  </si>
  <si>
    <t>début des parties a 17h00 ( la seconde est a 18h30, la 3e a 20h00 )</t>
  </si>
  <si>
    <t>Fred</t>
  </si>
  <si>
    <t>R 8</t>
  </si>
  <si>
    <t>V 2</t>
  </si>
  <si>
    <t>F 9</t>
  </si>
  <si>
    <t>P 14</t>
  </si>
  <si>
    <t>Bo 5</t>
  </si>
  <si>
    <t>Karine</t>
  </si>
  <si>
    <t>Karl</t>
  </si>
  <si>
    <t>R 12</t>
  </si>
  <si>
    <t>Bu 10</t>
  </si>
  <si>
    <t>Bo 11</t>
  </si>
  <si>
    <t>P 9</t>
  </si>
  <si>
    <t>F 8</t>
  </si>
  <si>
    <t>F 10</t>
  </si>
  <si>
    <t>Bo 14</t>
  </si>
  <si>
    <t>V 8</t>
  </si>
  <si>
    <t>Maryse</t>
  </si>
  <si>
    <t>Benoit R.</t>
  </si>
  <si>
    <t>Bo 2</t>
  </si>
  <si>
    <t>Heidi</t>
  </si>
  <si>
    <t>Alain R.</t>
  </si>
  <si>
    <t>Myriam</t>
  </si>
  <si>
    <t>P 13</t>
  </si>
  <si>
    <t>Charles B.</t>
  </si>
  <si>
    <t>Melanie</t>
  </si>
  <si>
    <t>Julie L</t>
  </si>
  <si>
    <t>R 7</t>
  </si>
  <si>
    <t>Bu 8</t>
  </si>
  <si>
    <t>Stats manquante</t>
  </si>
  <si>
    <t>Gabriel</t>
  </si>
  <si>
    <t>V 13</t>
  </si>
  <si>
    <t>Pierre</t>
  </si>
  <si>
    <t>Patricia</t>
  </si>
  <si>
    <t>Susie-Lynn</t>
  </si>
  <si>
    <t>Myléne</t>
  </si>
  <si>
    <t>Audrey</t>
  </si>
  <si>
    <t>R 21</t>
  </si>
  <si>
    <t>Bu 1</t>
  </si>
  <si>
    <t>Bo 6</t>
  </si>
  <si>
    <t>Nalie</t>
  </si>
  <si>
    <t>Félix</t>
  </si>
  <si>
    <t>P 8</t>
  </si>
  <si>
    <t>V 10</t>
  </si>
  <si>
    <t>R 16</t>
  </si>
  <si>
    <t>Sylvain</t>
  </si>
  <si>
    <t>Annie</t>
  </si>
  <si>
    <t>3 a égalité</t>
  </si>
  <si>
    <t>Bo 8</t>
  </si>
  <si>
    <t>F 3</t>
  </si>
  <si>
    <t>Bu 5</t>
  </si>
  <si>
    <t>V 7</t>
  </si>
  <si>
    <t>Bo 1</t>
  </si>
  <si>
    <t>R 15</t>
  </si>
  <si>
    <t>Mélina</t>
  </si>
  <si>
    <t>Bob</t>
  </si>
  <si>
    <t>Yaman</t>
  </si>
  <si>
    <r>
      <t xml:space="preserve">Moyenne (30 </t>
    </r>
    <r>
      <rPr>
        <b/>
        <sz val="12"/>
        <rFont val="Garamond"/>
        <family val="1"/>
      </rPr>
      <t>PT</t>
    </r>
    <r>
      <rPr>
        <sz val="12"/>
        <rFont val="Garamond"/>
        <family val="1"/>
      </rPr>
      <t xml:space="preserve"> minimum)</t>
    </r>
  </si>
  <si>
    <t>8 a égalité</t>
  </si>
  <si>
    <t>Moyenne (30 PT minimum)</t>
  </si>
</sst>
</file>

<file path=xl/styles.xml><?xml version="1.0" encoding="utf-8"?>
<styleSheet xmlns="http://schemas.openxmlformats.org/spreadsheetml/2006/main">
  <numFmts count="1">
    <numFmt numFmtId="164" formatCode="0.000"/>
  </numFmts>
  <fonts count="24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24"/>
      <name val="Garamond"/>
      <family val="1"/>
    </font>
    <font>
      <b/>
      <u/>
      <sz val="20"/>
      <name val="Garamond"/>
      <family val="1"/>
    </font>
    <font>
      <b/>
      <sz val="10"/>
      <name val="Arial"/>
      <family val="2"/>
    </font>
    <font>
      <sz val="12"/>
      <name val="Garamond"/>
      <family val="1"/>
    </font>
    <font>
      <b/>
      <sz val="12"/>
      <name val="Garamond"/>
      <family val="1"/>
    </font>
    <font>
      <u/>
      <sz val="20"/>
      <name val="Garamond"/>
      <family val="1"/>
    </font>
    <font>
      <sz val="16"/>
      <name val="Garamond"/>
      <family val="1"/>
    </font>
    <font>
      <b/>
      <sz val="16"/>
      <name val="Garamond"/>
      <family val="1"/>
    </font>
    <font>
      <sz val="12"/>
      <color indexed="10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color indexed="10"/>
      <name val="Garamond"/>
      <family val="1"/>
    </font>
    <font>
      <b/>
      <sz val="10"/>
      <color theme="0"/>
      <name val="Arial"/>
      <family val="2"/>
    </font>
    <font>
      <sz val="12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color theme="10"/>
      <name val="Arial"/>
      <family val="2"/>
    </font>
    <font>
      <sz val="12"/>
      <color rgb="FF0070C0"/>
      <name val="Arial"/>
      <family val="2"/>
    </font>
    <font>
      <sz val="12"/>
      <color theme="4"/>
      <name val="Arial"/>
      <family val="2"/>
    </font>
    <font>
      <sz val="12"/>
      <color theme="3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140">
    <xf numFmtId="0" fontId="0" fillId="0" borderId="0" xfId="0"/>
    <xf numFmtId="164" fontId="1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/>
    <xf numFmtId="0" fontId="3" fillId="3" borderId="0" xfId="0" applyFont="1" applyFill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2" borderId="0" xfId="0" applyFont="1" applyFill="1"/>
    <xf numFmtId="0" fontId="0" fillId="0" borderId="0" xfId="0" applyAlignment="1"/>
    <xf numFmtId="0" fontId="8" fillId="3" borderId="0" xfId="0" applyFont="1" applyFill="1" applyAlignment="1">
      <alignment horizontal="center"/>
    </xf>
    <xf numFmtId="0" fontId="0" fillId="3" borderId="0" xfId="0" applyFill="1"/>
    <xf numFmtId="0" fontId="6" fillId="3" borderId="0" xfId="0" applyFont="1" applyFill="1"/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6" fillId="0" borderId="1" xfId="0" applyFont="1" applyBorder="1" applyAlignment="1">
      <alignment horizontal="left"/>
    </xf>
    <xf numFmtId="0" fontId="0" fillId="2" borderId="0" xfId="0" applyFill="1"/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5" fontId="0" fillId="0" borderId="0" xfId="0" applyNumberFormat="1" applyAlignment="1">
      <alignment horizontal="center"/>
    </xf>
    <xf numFmtId="0" fontId="11" fillId="0" borderId="1" xfId="0" applyFont="1" applyBorder="1"/>
    <xf numFmtId="0" fontId="0" fillId="2" borderId="0" xfId="0" applyFill="1" applyAlignment="1"/>
    <xf numFmtId="0" fontId="12" fillId="0" borderId="1" xfId="0" applyFont="1" applyBorder="1"/>
    <xf numFmtId="0" fontId="1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2" fillId="3" borderId="1" xfId="0" applyFont="1" applyFill="1" applyBorder="1"/>
    <xf numFmtId="0" fontId="1" fillId="3" borderId="1" xfId="0" applyFont="1" applyFill="1" applyBorder="1"/>
    <xf numFmtId="0" fontId="11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0" xfId="0" applyFont="1" applyFill="1"/>
    <xf numFmtId="0" fontId="6" fillId="0" borderId="2" xfId="0" applyFont="1" applyFill="1" applyBorder="1"/>
    <xf numFmtId="0" fontId="0" fillId="0" borderId="0" xfId="0" applyBorder="1"/>
    <xf numFmtId="2" fontId="1" fillId="3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6" fillId="3" borderId="1" xfId="0" applyFont="1" applyFill="1" applyBorder="1"/>
    <xf numFmtId="164" fontId="9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164" fontId="1" fillId="0" borderId="1" xfId="0" applyNumberFormat="1" applyFont="1" applyBorder="1"/>
    <xf numFmtId="0" fontId="2" fillId="0" borderId="3" xfId="0" applyFont="1" applyBorder="1" applyAlignment="1">
      <alignment horizontal="center"/>
    </xf>
    <xf numFmtId="0" fontId="0" fillId="2" borderId="3" xfId="0" applyFill="1" applyBorder="1"/>
    <xf numFmtId="2" fontId="1" fillId="3" borderId="3" xfId="0" applyNumberFormat="1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0" fillId="0" borderId="1" xfId="0" applyBorder="1"/>
    <xf numFmtId="2" fontId="6" fillId="3" borderId="1" xfId="0" applyNumberFormat="1" applyFont="1" applyFill="1" applyBorder="1" applyAlignment="1">
      <alignment horizontal="center"/>
    </xf>
    <xf numFmtId="0" fontId="0" fillId="4" borderId="0" xfId="0" applyFill="1"/>
    <xf numFmtId="0" fontId="0" fillId="5" borderId="0" xfId="0" applyFill="1"/>
    <xf numFmtId="0" fontId="9" fillId="0" borderId="1" xfId="0" applyNumberFormat="1" applyFont="1" applyBorder="1" applyAlignment="1">
      <alignment horizontal="center"/>
    </xf>
    <xf numFmtId="0" fontId="6" fillId="0" borderId="1" xfId="0" applyFont="1" applyFill="1" applyBorder="1"/>
    <xf numFmtId="0" fontId="6" fillId="0" borderId="0" xfId="0" applyFont="1" applyFill="1" applyBorder="1"/>
    <xf numFmtId="0" fontId="15" fillId="0" borderId="1" xfId="0" applyFont="1" applyBorder="1"/>
    <xf numFmtId="0" fontId="13" fillId="0" borderId="0" xfId="0" applyFont="1" applyFill="1" applyBorder="1" applyAlignment="1">
      <alignment horizontal="center"/>
    </xf>
    <xf numFmtId="0" fontId="0" fillId="0" borderId="0" xfId="0" applyFill="1" applyBorder="1"/>
    <xf numFmtId="0" fontId="13" fillId="6" borderId="1" xfId="0" applyFont="1" applyFill="1" applyBorder="1" applyAlignment="1">
      <alignment horizontal="center"/>
    </xf>
    <xf numFmtId="0" fontId="13" fillId="6" borderId="0" xfId="0" applyFont="1" applyFill="1" applyAlignment="1">
      <alignment horizontal="center"/>
    </xf>
    <xf numFmtId="0" fontId="13" fillId="6" borderId="0" xfId="0" applyFont="1" applyFill="1"/>
    <xf numFmtId="0" fontId="1" fillId="6" borderId="1" xfId="0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/>
    </xf>
    <xf numFmtId="2" fontId="1" fillId="6" borderId="1" xfId="0" applyNumberFormat="1" applyFont="1" applyFill="1" applyBorder="1" applyAlignment="1">
      <alignment horizontal="center"/>
    </xf>
    <xf numFmtId="164" fontId="1" fillId="6" borderId="1" xfId="0" applyNumberFormat="1" applyFont="1" applyFill="1" applyBorder="1"/>
    <xf numFmtId="2" fontId="1" fillId="6" borderId="3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6" fillId="7" borderId="0" xfId="0" applyFont="1" applyFill="1" applyBorder="1" applyAlignment="1">
      <alignment horizontal="center"/>
    </xf>
    <xf numFmtId="0" fontId="17" fillId="0" borderId="1" xfId="0" applyFont="1" applyBorder="1"/>
    <xf numFmtId="1" fontId="6" fillId="0" borderId="1" xfId="0" applyNumberFormat="1" applyFont="1" applyBorder="1" applyAlignment="1">
      <alignment horizontal="center"/>
    </xf>
    <xf numFmtId="0" fontId="0" fillId="7" borderId="0" xfId="0" applyFill="1"/>
    <xf numFmtId="0" fontId="9" fillId="6" borderId="1" xfId="0" applyFont="1" applyFill="1" applyBorder="1" applyAlignment="1">
      <alignment horizontal="center"/>
    </xf>
    <xf numFmtId="15" fontId="13" fillId="0" borderId="0" xfId="0" applyNumberFormat="1" applyFont="1" applyAlignment="1">
      <alignment horizontal="center"/>
    </xf>
    <xf numFmtId="0" fontId="0" fillId="6" borderId="0" xfId="0" applyFill="1"/>
    <xf numFmtId="15" fontId="0" fillId="8" borderId="0" xfId="0" applyNumberFormat="1" applyFill="1" applyAlignment="1">
      <alignment horizontal="center"/>
    </xf>
    <xf numFmtId="0" fontId="13" fillId="8" borderId="1" xfId="0" applyFont="1" applyFill="1" applyBorder="1" applyAlignment="1">
      <alignment horizontal="center"/>
    </xf>
    <xf numFmtId="0" fontId="13" fillId="8" borderId="0" xfId="0" applyFont="1" applyFill="1" applyAlignment="1">
      <alignment horizontal="center"/>
    </xf>
    <xf numFmtId="0" fontId="13" fillId="8" borderId="0" xfId="0" applyFont="1" applyFill="1"/>
    <xf numFmtId="0" fontId="0" fillId="8" borderId="0" xfId="0" applyFill="1"/>
    <xf numFmtId="0" fontId="0" fillId="9" borderId="0" xfId="0" applyFill="1"/>
    <xf numFmtId="0" fontId="1" fillId="6" borderId="0" xfId="0" applyFont="1" applyFill="1"/>
    <xf numFmtId="0" fontId="0" fillId="10" borderId="0" xfId="0" applyFill="1"/>
    <xf numFmtId="0" fontId="13" fillId="3" borderId="0" xfId="0" applyFont="1" applyFill="1" applyBorder="1" applyAlignment="1">
      <alignment horizontal="center"/>
    </xf>
    <xf numFmtId="0" fontId="13" fillId="6" borderId="0" xfId="0" applyFont="1" applyFill="1" applyBorder="1" applyAlignment="1">
      <alignment horizontal="center"/>
    </xf>
    <xf numFmtId="15" fontId="13" fillId="6" borderId="0" xfId="0" applyNumberFormat="1" applyFont="1" applyFill="1" applyAlignment="1">
      <alignment horizontal="center"/>
    </xf>
    <xf numFmtId="0" fontId="5" fillId="6" borderId="0" xfId="0" applyFont="1" applyFill="1"/>
    <xf numFmtId="0" fontId="5" fillId="6" borderId="0" xfId="0" applyFont="1" applyFill="1" applyBorder="1" applyAlignment="1">
      <alignment horizontal="center"/>
    </xf>
    <xf numFmtId="0" fontId="5" fillId="6" borderId="0" xfId="0" applyFont="1" applyFill="1" applyBorder="1"/>
    <xf numFmtId="15" fontId="0" fillId="6" borderId="0" xfId="0" applyNumberFormat="1" applyFill="1" applyAlignment="1">
      <alignment horizontal="center"/>
    </xf>
    <xf numFmtId="0" fontId="13" fillId="0" borderId="0" xfId="0" applyFont="1"/>
    <xf numFmtId="0" fontId="21" fillId="0" borderId="1" xfId="0" applyFont="1" applyBorder="1"/>
    <xf numFmtId="0" fontId="13" fillId="10" borderId="1" xfId="0" applyFont="1" applyFill="1" applyBorder="1" applyAlignment="1">
      <alignment horizontal="center"/>
    </xf>
    <xf numFmtId="0" fontId="22" fillId="6" borderId="1" xfId="0" applyFont="1" applyFill="1" applyBorder="1"/>
    <xf numFmtId="0" fontId="6" fillId="0" borderId="1" xfId="1" applyFont="1" applyBorder="1" applyAlignment="1" applyProtection="1"/>
    <xf numFmtId="0" fontId="22" fillId="0" borderId="1" xfId="0" applyFont="1" applyBorder="1"/>
    <xf numFmtId="0" fontId="13" fillId="11" borderId="1" xfId="0" applyFont="1" applyFill="1" applyBorder="1" applyAlignment="1">
      <alignment horizontal="center"/>
    </xf>
    <xf numFmtId="164" fontId="1" fillId="11" borderId="1" xfId="0" applyNumberFormat="1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2" fontId="1" fillId="11" borderId="3" xfId="0" applyNumberFormat="1" applyFont="1" applyFill="1" applyBorder="1" applyAlignment="1">
      <alignment horizontal="center"/>
    </xf>
    <xf numFmtId="2" fontId="1" fillId="11" borderId="1" xfId="0" applyNumberFormat="1" applyFont="1" applyFill="1" applyBorder="1" applyAlignment="1">
      <alignment horizontal="center"/>
    </xf>
    <xf numFmtId="164" fontId="1" fillId="11" borderId="1" xfId="0" applyNumberFormat="1" applyFont="1" applyFill="1" applyBorder="1"/>
    <xf numFmtId="0" fontId="23" fillId="0" borderId="1" xfId="0" applyFont="1" applyBorder="1"/>
    <xf numFmtId="164" fontId="1" fillId="12" borderId="1" xfId="0" applyNumberFormat="1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2" fontId="1" fillId="12" borderId="1" xfId="0" applyNumberFormat="1" applyFont="1" applyFill="1" applyBorder="1" applyAlignment="1">
      <alignment horizontal="center"/>
    </xf>
    <xf numFmtId="2" fontId="1" fillId="12" borderId="3" xfId="0" applyNumberFormat="1" applyFont="1" applyFill="1" applyBorder="1" applyAlignment="1">
      <alignment horizontal="center"/>
    </xf>
    <xf numFmtId="164" fontId="1" fillId="12" borderId="1" xfId="0" applyNumberFormat="1" applyFont="1" applyFill="1" applyBorder="1"/>
    <xf numFmtId="0" fontId="17" fillId="3" borderId="1" xfId="0" applyFont="1" applyFill="1" applyBorder="1"/>
    <xf numFmtId="0" fontId="13" fillId="6" borderId="0" xfId="0" applyFont="1" applyFill="1" applyBorder="1" applyAlignment="1">
      <alignment horizontal="left"/>
    </xf>
    <xf numFmtId="0" fontId="23" fillId="3" borderId="1" xfId="0" applyFont="1" applyFill="1" applyBorder="1"/>
    <xf numFmtId="0" fontId="1" fillId="0" borderId="1" xfId="0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1" fillId="0" borderId="3" xfId="0" applyNumberFormat="1" applyFont="1" applyFill="1" applyBorder="1" applyAlignment="1">
      <alignment horizontal="center"/>
    </xf>
    <xf numFmtId="164" fontId="1" fillId="0" borderId="1" xfId="0" applyNumberFormat="1" applyFont="1" applyFill="1" applyBorder="1"/>
    <xf numFmtId="0" fontId="6" fillId="0" borderId="0" xfId="0" applyFont="1" applyBorder="1" applyAlignment="1">
      <alignment horizontal="center"/>
    </xf>
    <xf numFmtId="0" fontId="8" fillId="2" borderId="0" xfId="0" applyFont="1" applyFill="1" applyAlignment="1">
      <alignment horizontal="center"/>
    </xf>
    <xf numFmtId="164" fontId="1" fillId="6" borderId="3" xfId="0" applyNumberFormat="1" applyFont="1" applyFill="1" applyBorder="1"/>
    <xf numFmtId="0" fontId="4" fillId="0" borderId="4" xfId="0" applyFont="1" applyBorder="1" applyAlignment="1">
      <alignment horizontal="center"/>
    </xf>
    <xf numFmtId="0" fontId="0" fillId="0" borderId="5" xfId="0" applyBorder="1" applyAlignment="1"/>
    <xf numFmtId="0" fontId="0" fillId="0" borderId="4" xfId="0" applyBorder="1" applyAlignment="1"/>
    <xf numFmtId="0" fontId="3" fillId="5" borderId="6" xfId="0" applyFont="1" applyFill="1" applyBorder="1" applyAlignment="1">
      <alignment horizontal="center" vertical="center"/>
    </xf>
    <xf numFmtId="0" fontId="0" fillId="0" borderId="6" xfId="0" applyBorder="1" applyAlignment="1"/>
    <xf numFmtId="0" fontId="4" fillId="0" borderId="6" xfId="0" applyFont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5" borderId="0" xfId="0" applyFont="1" applyFill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6" borderId="0" xfId="0" applyFill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62"/>
  <sheetViews>
    <sheetView zoomScaleNormal="100" workbookViewId="0">
      <selection activeCell="H162" sqref="H162"/>
    </sheetView>
  </sheetViews>
  <sheetFormatPr baseColWidth="10" defaultColWidth="11.42578125" defaultRowHeight="12.75"/>
  <cols>
    <col min="1" max="1" width="17.7109375" customWidth="1"/>
    <col min="2" max="12" width="4.7109375" customWidth="1"/>
    <col min="13" max="13" width="8.7109375" customWidth="1"/>
    <col min="14" max="14" width="5.7109375" customWidth="1"/>
    <col min="15" max="16" width="6.7109375" customWidth="1"/>
  </cols>
  <sheetData>
    <row r="1" spans="1:16" ht="39.950000000000003" customHeight="1">
      <c r="A1" s="127" t="s">
        <v>36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</row>
    <row r="2" spans="1:16" ht="30" customHeight="1">
      <c r="A2" s="129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8"/>
    </row>
    <row r="3" spans="1:16" s="4" customFormat="1" ht="15.75">
      <c r="A3" s="2" t="s">
        <v>28</v>
      </c>
      <c r="B3" s="3" t="s">
        <v>31</v>
      </c>
      <c r="C3" s="3" t="s">
        <v>42</v>
      </c>
      <c r="D3" s="3" t="s">
        <v>29</v>
      </c>
      <c r="E3" s="3" t="s">
        <v>37</v>
      </c>
      <c r="F3" s="3" t="s">
        <v>1</v>
      </c>
      <c r="G3" s="3" t="s">
        <v>2</v>
      </c>
      <c r="H3" s="3" t="s">
        <v>3</v>
      </c>
      <c r="I3" s="3" t="s">
        <v>4</v>
      </c>
      <c r="J3" s="3" t="s">
        <v>5</v>
      </c>
      <c r="K3" s="3" t="s">
        <v>6</v>
      </c>
      <c r="L3" s="3" t="s">
        <v>7</v>
      </c>
      <c r="M3" s="3" t="s">
        <v>8</v>
      </c>
      <c r="N3" s="3" t="s">
        <v>10</v>
      </c>
      <c r="O3" s="47" t="s">
        <v>25</v>
      </c>
      <c r="P3" s="3" t="s">
        <v>43</v>
      </c>
    </row>
    <row r="4" spans="1:16" s="4" customFormat="1" ht="5.0999999999999996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4" customFormat="1" ht="15">
      <c r="A5" s="5" t="s">
        <v>81</v>
      </c>
      <c r="B5" s="67">
        <v>15</v>
      </c>
      <c r="C5" s="67">
        <v>56</v>
      </c>
      <c r="D5" s="67">
        <v>1</v>
      </c>
      <c r="E5" s="67">
        <v>1</v>
      </c>
      <c r="F5" s="67">
        <v>54</v>
      </c>
      <c r="G5" s="67">
        <v>33</v>
      </c>
      <c r="H5" s="103">
        <v>8</v>
      </c>
      <c r="I5" s="103">
        <v>3</v>
      </c>
      <c r="J5" s="67">
        <v>1</v>
      </c>
      <c r="K5" s="103">
        <v>23</v>
      </c>
      <c r="L5" s="103">
        <v>24</v>
      </c>
      <c r="M5" s="68">
        <f t="shared" ref="M5:M28" si="0">(G5/F5)</f>
        <v>0.61111111111111116</v>
      </c>
      <c r="N5" s="103">
        <f t="shared" ref="N5:N28" si="1">(G5+K5+L5)</f>
        <v>80</v>
      </c>
      <c r="O5" s="105">
        <f t="shared" ref="O5:O28" si="2">(N5/F5)</f>
        <v>1.4814814814814814</v>
      </c>
      <c r="P5" s="70">
        <f t="shared" ref="P5:P28" si="3">((G5-H5-I5-J5)+(2*H5)+(3*I5)+(4*J5))/F5</f>
        <v>0.92592592592592593</v>
      </c>
    </row>
    <row r="6" spans="1:16" s="4" customFormat="1" ht="15">
      <c r="A6" s="5" t="s">
        <v>98</v>
      </c>
      <c r="B6" s="67">
        <v>13</v>
      </c>
      <c r="C6" s="67">
        <v>50</v>
      </c>
      <c r="D6" s="67"/>
      <c r="E6" s="67"/>
      <c r="F6" s="67">
        <v>50</v>
      </c>
      <c r="G6" s="67">
        <v>35</v>
      </c>
      <c r="H6" s="67">
        <v>4</v>
      </c>
      <c r="I6" s="67">
        <v>1</v>
      </c>
      <c r="J6" s="67"/>
      <c r="K6" s="103">
        <v>18</v>
      </c>
      <c r="L6" s="67">
        <v>16</v>
      </c>
      <c r="M6" s="102">
        <f t="shared" si="0"/>
        <v>0.7</v>
      </c>
      <c r="N6" s="103">
        <f t="shared" si="1"/>
        <v>69</v>
      </c>
      <c r="O6" s="69">
        <f t="shared" si="2"/>
        <v>1.38</v>
      </c>
      <c r="P6" s="70">
        <f t="shared" si="3"/>
        <v>0.82</v>
      </c>
    </row>
    <row r="7" spans="1:16" s="4" customFormat="1" ht="15">
      <c r="A7" s="5" t="s">
        <v>115</v>
      </c>
      <c r="B7" s="67">
        <v>14</v>
      </c>
      <c r="C7" s="67">
        <v>56</v>
      </c>
      <c r="D7" s="67"/>
      <c r="E7" s="67">
        <v>1</v>
      </c>
      <c r="F7" s="67">
        <v>55</v>
      </c>
      <c r="G7" s="67">
        <v>32</v>
      </c>
      <c r="H7" s="67">
        <v>3</v>
      </c>
      <c r="I7" s="103">
        <v>4</v>
      </c>
      <c r="J7" s="67">
        <v>1</v>
      </c>
      <c r="K7" s="103">
        <v>25</v>
      </c>
      <c r="L7" s="67">
        <v>8</v>
      </c>
      <c r="M7" s="68">
        <f t="shared" si="0"/>
        <v>0.58181818181818179</v>
      </c>
      <c r="N7" s="67">
        <f t="shared" si="1"/>
        <v>65</v>
      </c>
      <c r="O7" s="69">
        <f t="shared" si="2"/>
        <v>1.1818181818181819</v>
      </c>
      <c r="P7" s="70">
        <f t="shared" si="3"/>
        <v>0.83636363636363631</v>
      </c>
    </row>
    <row r="8" spans="1:16" s="4" customFormat="1" ht="15">
      <c r="A8" s="5" t="s">
        <v>64</v>
      </c>
      <c r="B8" s="67">
        <v>13</v>
      </c>
      <c r="C8" s="67">
        <v>46</v>
      </c>
      <c r="D8" s="67"/>
      <c r="E8" s="67">
        <v>2</v>
      </c>
      <c r="F8" s="67">
        <v>44</v>
      </c>
      <c r="G8" s="67">
        <v>25</v>
      </c>
      <c r="H8" s="103">
        <v>9</v>
      </c>
      <c r="I8" s="67"/>
      <c r="J8" s="103">
        <v>4</v>
      </c>
      <c r="K8" s="67">
        <v>15</v>
      </c>
      <c r="L8" s="103">
        <v>24</v>
      </c>
      <c r="M8" s="68">
        <f t="shared" si="0"/>
        <v>0.56818181818181823</v>
      </c>
      <c r="N8" s="67">
        <f t="shared" si="1"/>
        <v>64</v>
      </c>
      <c r="O8" s="105">
        <f t="shared" si="2"/>
        <v>1.4545454545454546</v>
      </c>
      <c r="P8" s="106">
        <f t="shared" si="3"/>
        <v>1.0454545454545454</v>
      </c>
    </row>
    <row r="9" spans="1:16" s="4" customFormat="1" ht="15">
      <c r="A9" s="5" t="s">
        <v>99</v>
      </c>
      <c r="B9" s="67">
        <v>14</v>
      </c>
      <c r="C9" s="67">
        <v>51</v>
      </c>
      <c r="D9" s="67">
        <v>1</v>
      </c>
      <c r="E9" s="67"/>
      <c r="F9" s="67">
        <v>50</v>
      </c>
      <c r="G9" s="67">
        <v>28</v>
      </c>
      <c r="H9" s="67">
        <v>1</v>
      </c>
      <c r="I9" s="67">
        <v>1</v>
      </c>
      <c r="J9" s="67"/>
      <c r="K9" s="67">
        <v>12</v>
      </c>
      <c r="L9" s="67">
        <v>13</v>
      </c>
      <c r="M9" s="68">
        <f t="shared" si="0"/>
        <v>0.56000000000000005</v>
      </c>
      <c r="N9" s="67">
        <f t="shared" si="1"/>
        <v>53</v>
      </c>
      <c r="O9" s="69">
        <f t="shared" si="2"/>
        <v>1.06</v>
      </c>
      <c r="P9" s="70">
        <f t="shared" si="3"/>
        <v>0.62</v>
      </c>
    </row>
    <row r="10" spans="1:16" s="4" customFormat="1" ht="15">
      <c r="A10" s="28" t="s">
        <v>47</v>
      </c>
      <c r="B10" s="67">
        <v>13</v>
      </c>
      <c r="C10" s="67">
        <v>46</v>
      </c>
      <c r="D10" s="67"/>
      <c r="E10" s="67"/>
      <c r="F10" s="67">
        <v>46</v>
      </c>
      <c r="G10" s="67">
        <v>27</v>
      </c>
      <c r="H10" s="67">
        <v>5</v>
      </c>
      <c r="I10" s="67">
        <v>1</v>
      </c>
      <c r="J10" s="67"/>
      <c r="K10" s="116">
        <v>14</v>
      </c>
      <c r="L10" s="67">
        <v>11</v>
      </c>
      <c r="M10" s="68">
        <f t="shared" si="0"/>
        <v>0.58695652173913049</v>
      </c>
      <c r="N10" s="67">
        <f t="shared" si="1"/>
        <v>52</v>
      </c>
      <c r="O10" s="69">
        <f t="shared" si="2"/>
        <v>1.1304347826086956</v>
      </c>
      <c r="P10" s="70">
        <f t="shared" si="3"/>
        <v>0.73913043478260865</v>
      </c>
    </row>
    <row r="11" spans="1:16" s="4" customFormat="1" ht="15">
      <c r="A11" s="26" t="s">
        <v>72</v>
      </c>
      <c r="B11" s="67">
        <v>13</v>
      </c>
      <c r="C11" s="67">
        <v>49</v>
      </c>
      <c r="D11" s="67"/>
      <c r="E11" s="67"/>
      <c r="F11" s="67">
        <v>49</v>
      </c>
      <c r="G11" s="67">
        <v>23</v>
      </c>
      <c r="H11" s="109">
        <v>1</v>
      </c>
      <c r="I11" s="67"/>
      <c r="J11" s="67"/>
      <c r="K11" s="109">
        <v>10</v>
      </c>
      <c r="L11" s="109">
        <v>15</v>
      </c>
      <c r="M11" s="108">
        <f t="shared" si="0"/>
        <v>0.46938775510204084</v>
      </c>
      <c r="N11" s="109">
        <f t="shared" si="1"/>
        <v>48</v>
      </c>
      <c r="O11" s="110">
        <f t="shared" si="2"/>
        <v>0.97959183673469385</v>
      </c>
      <c r="P11" s="112">
        <f t="shared" si="3"/>
        <v>0.48979591836734693</v>
      </c>
    </row>
    <row r="12" spans="1:16" s="4" customFormat="1" ht="15">
      <c r="A12" s="5" t="s">
        <v>61</v>
      </c>
      <c r="B12" s="67">
        <v>15</v>
      </c>
      <c r="C12" s="67">
        <v>52</v>
      </c>
      <c r="D12" s="67">
        <v>3</v>
      </c>
      <c r="E12" s="67"/>
      <c r="F12" s="67">
        <v>49</v>
      </c>
      <c r="G12" s="67">
        <v>30</v>
      </c>
      <c r="H12" s="67">
        <v>3</v>
      </c>
      <c r="I12" s="67"/>
      <c r="J12" s="67"/>
      <c r="K12" s="67">
        <v>8</v>
      </c>
      <c r="L12" s="67">
        <v>9</v>
      </c>
      <c r="M12" s="68">
        <f t="shared" si="0"/>
        <v>0.61224489795918369</v>
      </c>
      <c r="N12" s="67">
        <f t="shared" si="1"/>
        <v>47</v>
      </c>
      <c r="O12" s="69">
        <f t="shared" si="2"/>
        <v>0.95918367346938771</v>
      </c>
      <c r="P12" s="70">
        <f t="shared" si="3"/>
        <v>0.67346938775510201</v>
      </c>
    </row>
    <row r="13" spans="1:16" s="4" customFormat="1" ht="15">
      <c r="A13" s="26" t="s">
        <v>151</v>
      </c>
      <c r="B13" s="67">
        <v>10</v>
      </c>
      <c r="C13" s="67">
        <v>35</v>
      </c>
      <c r="D13" s="67"/>
      <c r="E13" s="67"/>
      <c r="F13" s="67">
        <v>35</v>
      </c>
      <c r="G13" s="67">
        <v>16</v>
      </c>
      <c r="H13" s="67"/>
      <c r="I13" s="67"/>
      <c r="J13" s="67"/>
      <c r="K13" s="109">
        <v>9</v>
      </c>
      <c r="L13" s="109">
        <v>12</v>
      </c>
      <c r="M13" s="108">
        <f t="shared" si="0"/>
        <v>0.45714285714285713</v>
      </c>
      <c r="N13" s="109">
        <f t="shared" si="1"/>
        <v>37</v>
      </c>
      <c r="O13" s="110">
        <f t="shared" si="2"/>
        <v>1.0571428571428572</v>
      </c>
      <c r="P13" s="112">
        <f t="shared" si="3"/>
        <v>0.45714285714285713</v>
      </c>
    </row>
    <row r="14" spans="1:16" s="4" customFormat="1" ht="15">
      <c r="A14" s="5" t="s">
        <v>117</v>
      </c>
      <c r="B14" s="67">
        <v>9</v>
      </c>
      <c r="C14" s="67">
        <v>34</v>
      </c>
      <c r="D14" s="67"/>
      <c r="E14" s="67"/>
      <c r="F14" s="67">
        <v>34</v>
      </c>
      <c r="G14" s="67">
        <v>20</v>
      </c>
      <c r="H14" s="67">
        <v>2</v>
      </c>
      <c r="I14" s="67">
        <v>1</v>
      </c>
      <c r="J14" s="67"/>
      <c r="K14" s="67">
        <v>6</v>
      </c>
      <c r="L14" s="67">
        <v>7</v>
      </c>
      <c r="M14" s="68">
        <f t="shared" si="0"/>
        <v>0.58823529411764708</v>
      </c>
      <c r="N14" s="67">
        <f t="shared" si="1"/>
        <v>33</v>
      </c>
      <c r="O14" s="69">
        <f t="shared" si="2"/>
        <v>0.97058823529411764</v>
      </c>
      <c r="P14" s="70">
        <f t="shared" si="3"/>
        <v>0.70588235294117652</v>
      </c>
    </row>
    <row r="15" spans="1:16" s="4" customFormat="1" ht="15">
      <c r="A15" s="26" t="s">
        <v>150</v>
      </c>
      <c r="B15" s="67">
        <v>10</v>
      </c>
      <c r="C15" s="67">
        <v>35</v>
      </c>
      <c r="D15" s="67">
        <v>2</v>
      </c>
      <c r="E15" s="67"/>
      <c r="F15" s="67">
        <v>33</v>
      </c>
      <c r="G15" s="67">
        <v>14</v>
      </c>
      <c r="H15" s="67"/>
      <c r="I15" s="67"/>
      <c r="J15" s="67"/>
      <c r="K15" s="109">
        <v>8</v>
      </c>
      <c r="L15" s="67">
        <v>6</v>
      </c>
      <c r="M15" s="108">
        <f t="shared" si="0"/>
        <v>0.42424242424242425</v>
      </c>
      <c r="N15" s="67">
        <f t="shared" si="1"/>
        <v>28</v>
      </c>
      <c r="O15" s="110">
        <f t="shared" si="2"/>
        <v>0.84848484848484851</v>
      </c>
      <c r="P15" s="112">
        <f t="shared" si="3"/>
        <v>0.42424242424242425</v>
      </c>
    </row>
    <row r="16" spans="1:16" s="4" customFormat="1" ht="15">
      <c r="A16" s="5" t="s">
        <v>94</v>
      </c>
      <c r="B16" s="67">
        <v>5</v>
      </c>
      <c r="C16" s="67">
        <v>18</v>
      </c>
      <c r="D16" s="67"/>
      <c r="E16" s="67"/>
      <c r="F16" s="67">
        <v>18</v>
      </c>
      <c r="G16" s="67">
        <v>9</v>
      </c>
      <c r="H16" s="67">
        <v>1</v>
      </c>
      <c r="I16" s="67"/>
      <c r="J16" s="67">
        <v>1</v>
      </c>
      <c r="K16" s="67">
        <v>3</v>
      </c>
      <c r="L16" s="67">
        <v>5</v>
      </c>
      <c r="M16" s="68">
        <f t="shared" si="0"/>
        <v>0.5</v>
      </c>
      <c r="N16" s="67">
        <f t="shared" si="1"/>
        <v>17</v>
      </c>
      <c r="O16" s="69">
        <f t="shared" si="2"/>
        <v>0.94444444444444442</v>
      </c>
      <c r="P16" s="70">
        <f t="shared" si="3"/>
        <v>0.72222222222222221</v>
      </c>
    </row>
    <row r="17" spans="1:16" s="4" customFormat="1" ht="15">
      <c r="A17" s="26" t="s">
        <v>137</v>
      </c>
      <c r="B17" s="67">
        <v>5</v>
      </c>
      <c r="C17" s="67">
        <v>18</v>
      </c>
      <c r="D17" s="67"/>
      <c r="E17" s="67"/>
      <c r="F17" s="67">
        <v>18</v>
      </c>
      <c r="G17" s="67">
        <v>8</v>
      </c>
      <c r="H17" s="67"/>
      <c r="I17" s="67"/>
      <c r="J17" s="67"/>
      <c r="K17" s="67">
        <v>3</v>
      </c>
      <c r="L17" s="67">
        <v>6</v>
      </c>
      <c r="M17" s="68">
        <f t="shared" si="0"/>
        <v>0.44444444444444442</v>
      </c>
      <c r="N17" s="67">
        <f t="shared" si="1"/>
        <v>17</v>
      </c>
      <c r="O17" s="69">
        <f t="shared" si="2"/>
        <v>0.94444444444444442</v>
      </c>
      <c r="P17" s="70">
        <f t="shared" si="3"/>
        <v>0.44444444444444442</v>
      </c>
    </row>
    <row r="18" spans="1:16" s="4" customFormat="1" ht="15">
      <c r="A18" s="5" t="s">
        <v>153</v>
      </c>
      <c r="B18" s="67">
        <v>1</v>
      </c>
      <c r="C18" s="67">
        <f>D18+E18+F18</f>
        <v>4</v>
      </c>
      <c r="D18" s="67"/>
      <c r="E18" s="67"/>
      <c r="F18" s="67">
        <v>4</v>
      </c>
      <c r="G18" s="67">
        <v>3</v>
      </c>
      <c r="H18" s="67">
        <v>1</v>
      </c>
      <c r="I18" s="67"/>
      <c r="J18" s="67"/>
      <c r="K18" s="67"/>
      <c r="L18" s="67">
        <v>2</v>
      </c>
      <c r="M18" s="68">
        <f t="shared" si="0"/>
        <v>0.75</v>
      </c>
      <c r="N18" s="67">
        <f t="shared" si="1"/>
        <v>5</v>
      </c>
      <c r="O18" s="69">
        <f t="shared" si="2"/>
        <v>1.25</v>
      </c>
      <c r="P18" s="70">
        <f t="shared" si="3"/>
        <v>1</v>
      </c>
    </row>
    <row r="19" spans="1:16" s="4" customFormat="1" ht="15">
      <c r="A19" s="5" t="s">
        <v>73</v>
      </c>
      <c r="B19" s="67">
        <v>2</v>
      </c>
      <c r="C19" s="67">
        <v>6</v>
      </c>
      <c r="D19" s="67"/>
      <c r="E19" s="67"/>
      <c r="F19" s="67">
        <v>6</v>
      </c>
      <c r="G19" s="67">
        <v>2</v>
      </c>
      <c r="H19" s="67">
        <v>1</v>
      </c>
      <c r="I19" s="67"/>
      <c r="J19" s="67"/>
      <c r="K19" s="67">
        <v>2</v>
      </c>
      <c r="L19" s="67">
        <v>1</v>
      </c>
      <c r="M19" s="68">
        <f t="shared" si="0"/>
        <v>0.33333333333333331</v>
      </c>
      <c r="N19" s="67">
        <f t="shared" si="1"/>
        <v>5</v>
      </c>
      <c r="O19" s="69">
        <f t="shared" si="2"/>
        <v>0.83333333333333337</v>
      </c>
      <c r="P19" s="70">
        <f t="shared" si="3"/>
        <v>0.5</v>
      </c>
    </row>
    <row r="20" spans="1:16" s="4" customFormat="1" ht="15">
      <c r="A20" s="5" t="s">
        <v>227</v>
      </c>
      <c r="B20" s="67">
        <v>1</v>
      </c>
      <c r="C20" s="67">
        <f>D20+E20+F20</f>
        <v>3</v>
      </c>
      <c r="D20" s="67"/>
      <c r="E20" s="67"/>
      <c r="F20" s="67">
        <v>3</v>
      </c>
      <c r="G20" s="67">
        <v>1</v>
      </c>
      <c r="H20" s="67"/>
      <c r="I20" s="67"/>
      <c r="J20" s="67"/>
      <c r="K20" s="67"/>
      <c r="L20" s="67">
        <v>1</v>
      </c>
      <c r="M20" s="68">
        <f t="shared" si="0"/>
        <v>0.33333333333333331</v>
      </c>
      <c r="N20" s="67">
        <f t="shared" si="1"/>
        <v>2</v>
      </c>
      <c r="O20" s="69">
        <f t="shared" si="2"/>
        <v>0.66666666666666663</v>
      </c>
      <c r="P20" s="70">
        <f t="shared" si="3"/>
        <v>0.33333333333333331</v>
      </c>
    </row>
    <row r="21" spans="1:16" s="4" customFormat="1" ht="15">
      <c r="A21" s="5" t="s">
        <v>196</v>
      </c>
      <c r="B21" s="67">
        <v>1</v>
      </c>
      <c r="C21" s="67">
        <v>3</v>
      </c>
      <c r="D21" s="67"/>
      <c r="E21" s="67"/>
      <c r="F21" s="67">
        <v>3</v>
      </c>
      <c r="G21" s="67">
        <v>1</v>
      </c>
      <c r="H21" s="67">
        <v>1</v>
      </c>
      <c r="I21" s="67"/>
      <c r="J21" s="67"/>
      <c r="K21" s="67">
        <v>1</v>
      </c>
      <c r="L21" s="67"/>
      <c r="M21" s="68">
        <f t="shared" si="0"/>
        <v>0.33333333333333331</v>
      </c>
      <c r="N21" s="67">
        <f t="shared" si="1"/>
        <v>2</v>
      </c>
      <c r="O21" s="69">
        <f t="shared" si="2"/>
        <v>0.66666666666666663</v>
      </c>
      <c r="P21" s="70">
        <f t="shared" si="3"/>
        <v>0.66666666666666663</v>
      </c>
    </row>
    <row r="22" spans="1:16" s="4" customFormat="1" ht="15">
      <c r="A22" s="26" t="s">
        <v>215</v>
      </c>
      <c r="B22" s="67">
        <v>1</v>
      </c>
      <c r="C22" s="67">
        <f>D22+E22+F22</f>
        <v>4</v>
      </c>
      <c r="D22" s="67"/>
      <c r="E22" s="67"/>
      <c r="F22" s="67">
        <v>4</v>
      </c>
      <c r="G22" s="67">
        <v>1</v>
      </c>
      <c r="H22" s="67"/>
      <c r="I22" s="67"/>
      <c r="J22" s="67"/>
      <c r="K22" s="67">
        <v>1</v>
      </c>
      <c r="L22" s="67"/>
      <c r="M22" s="68">
        <f t="shared" si="0"/>
        <v>0.25</v>
      </c>
      <c r="N22" s="67">
        <f t="shared" si="1"/>
        <v>2</v>
      </c>
      <c r="O22" s="69">
        <f t="shared" si="2"/>
        <v>0.5</v>
      </c>
      <c r="P22" s="70">
        <f t="shared" si="3"/>
        <v>0.25</v>
      </c>
    </row>
    <row r="23" spans="1:16" s="4" customFormat="1" ht="15">
      <c r="A23" s="5" t="s">
        <v>158</v>
      </c>
      <c r="B23" s="67">
        <v>2</v>
      </c>
      <c r="C23" s="67">
        <v>6</v>
      </c>
      <c r="D23" s="67"/>
      <c r="E23" s="67"/>
      <c r="F23" s="67">
        <v>6</v>
      </c>
      <c r="G23" s="67">
        <v>1</v>
      </c>
      <c r="H23" s="67">
        <v>1</v>
      </c>
      <c r="I23" s="67"/>
      <c r="J23" s="67"/>
      <c r="K23" s="67">
        <v>1</v>
      </c>
      <c r="L23" s="67"/>
      <c r="M23" s="68">
        <f t="shared" si="0"/>
        <v>0.16666666666666666</v>
      </c>
      <c r="N23" s="67">
        <f t="shared" si="1"/>
        <v>2</v>
      </c>
      <c r="O23" s="69">
        <f t="shared" si="2"/>
        <v>0.33333333333333331</v>
      </c>
      <c r="P23" s="70">
        <f t="shared" si="3"/>
        <v>0.33333333333333331</v>
      </c>
    </row>
    <row r="24" spans="1:16" s="4" customFormat="1" ht="15">
      <c r="A24" s="26" t="s">
        <v>152</v>
      </c>
      <c r="B24" s="67">
        <v>3</v>
      </c>
      <c r="C24" s="67">
        <v>9</v>
      </c>
      <c r="D24" s="67"/>
      <c r="E24" s="67"/>
      <c r="F24" s="67">
        <v>9</v>
      </c>
      <c r="G24" s="67">
        <v>2</v>
      </c>
      <c r="H24" s="67"/>
      <c r="I24" s="67"/>
      <c r="J24" s="67"/>
      <c r="K24" s="67"/>
      <c r="L24" s="67"/>
      <c r="M24" s="68">
        <f t="shared" si="0"/>
        <v>0.22222222222222221</v>
      </c>
      <c r="N24" s="67">
        <f t="shared" si="1"/>
        <v>2</v>
      </c>
      <c r="O24" s="69">
        <f t="shared" si="2"/>
        <v>0.22222222222222221</v>
      </c>
      <c r="P24" s="70">
        <f t="shared" si="3"/>
        <v>0.22222222222222221</v>
      </c>
    </row>
    <row r="25" spans="1:16" s="4" customFormat="1" ht="15">
      <c r="A25" s="5" t="s">
        <v>27</v>
      </c>
      <c r="B25" s="67">
        <v>1</v>
      </c>
      <c r="C25" s="67">
        <f>D25+E25+F25</f>
        <v>2</v>
      </c>
      <c r="D25" s="67"/>
      <c r="E25" s="67"/>
      <c r="F25" s="67">
        <v>2</v>
      </c>
      <c r="G25" s="67">
        <v>1</v>
      </c>
      <c r="H25" s="67">
        <v>1</v>
      </c>
      <c r="I25" s="67"/>
      <c r="J25" s="67"/>
      <c r="K25" s="67"/>
      <c r="L25" s="67"/>
      <c r="M25" s="68">
        <f t="shared" si="0"/>
        <v>0.5</v>
      </c>
      <c r="N25" s="67">
        <f t="shared" si="1"/>
        <v>1</v>
      </c>
      <c r="O25" s="69">
        <f t="shared" si="2"/>
        <v>0.5</v>
      </c>
      <c r="P25" s="70">
        <f t="shared" si="3"/>
        <v>1</v>
      </c>
    </row>
    <row r="26" spans="1:16" s="4" customFormat="1" ht="15">
      <c r="A26" s="98" t="s">
        <v>114</v>
      </c>
      <c r="B26" s="67">
        <v>2</v>
      </c>
      <c r="C26" s="67">
        <f>D26+E26+F26</f>
        <v>7</v>
      </c>
      <c r="D26" s="67"/>
      <c r="E26" s="67"/>
      <c r="F26" s="67">
        <v>7</v>
      </c>
      <c r="G26" s="67">
        <v>5</v>
      </c>
      <c r="H26" s="67"/>
      <c r="I26" s="67"/>
      <c r="J26" s="67"/>
      <c r="K26" s="67">
        <v>1</v>
      </c>
      <c r="L26" s="67">
        <v>1</v>
      </c>
      <c r="M26" s="68">
        <f t="shared" si="0"/>
        <v>0.7142857142857143</v>
      </c>
      <c r="N26" s="67">
        <f t="shared" si="1"/>
        <v>7</v>
      </c>
      <c r="O26" s="69">
        <f t="shared" si="2"/>
        <v>1</v>
      </c>
      <c r="P26" s="70">
        <f t="shared" si="3"/>
        <v>0.7142857142857143</v>
      </c>
    </row>
    <row r="27" spans="1:16" s="4" customFormat="1" ht="15">
      <c r="A27" s="98" t="s">
        <v>156</v>
      </c>
      <c r="B27" s="67">
        <v>1</v>
      </c>
      <c r="C27" s="67">
        <v>4</v>
      </c>
      <c r="D27" s="67"/>
      <c r="E27" s="67"/>
      <c r="F27" s="67">
        <v>4</v>
      </c>
      <c r="G27" s="67">
        <v>2</v>
      </c>
      <c r="H27" s="67"/>
      <c r="I27" s="67"/>
      <c r="J27" s="67"/>
      <c r="K27" s="67">
        <v>1</v>
      </c>
      <c r="L27" s="67"/>
      <c r="M27" s="68">
        <f t="shared" si="0"/>
        <v>0.5</v>
      </c>
      <c r="N27" s="67">
        <f t="shared" si="1"/>
        <v>3</v>
      </c>
      <c r="O27" s="69">
        <f t="shared" si="2"/>
        <v>0.75</v>
      </c>
      <c r="P27" s="70">
        <f t="shared" si="3"/>
        <v>0.5</v>
      </c>
    </row>
    <row r="28" spans="1:16" s="4" customFormat="1" ht="15">
      <c r="A28" s="98" t="s">
        <v>125</v>
      </c>
      <c r="B28" s="67">
        <v>1</v>
      </c>
      <c r="C28" s="67">
        <f>D28+E28+F28</f>
        <v>3</v>
      </c>
      <c r="D28" s="67"/>
      <c r="E28" s="67"/>
      <c r="F28" s="67">
        <v>3</v>
      </c>
      <c r="G28" s="67"/>
      <c r="H28" s="67"/>
      <c r="I28" s="67"/>
      <c r="J28" s="67"/>
      <c r="K28" s="67"/>
      <c r="L28" s="67"/>
      <c r="M28" s="68">
        <f t="shared" si="0"/>
        <v>0</v>
      </c>
      <c r="N28" s="67">
        <f t="shared" si="1"/>
        <v>0</v>
      </c>
      <c r="O28" s="69">
        <f t="shared" si="2"/>
        <v>0</v>
      </c>
      <c r="P28" s="70">
        <f t="shared" si="3"/>
        <v>0</v>
      </c>
    </row>
    <row r="29" spans="1:16" s="4" customFormat="1" ht="5.0999999999999996" customHeight="1">
      <c r="A29" s="7"/>
      <c r="B29" s="7"/>
      <c r="C29" s="34"/>
      <c r="D29" s="34"/>
      <c r="E29" s="34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s="4" customFormat="1" ht="15">
      <c r="A30" s="5" t="s">
        <v>9</v>
      </c>
      <c r="B30" s="5"/>
      <c r="C30" s="45">
        <f>SUM(C5:C29)</f>
        <v>597</v>
      </c>
      <c r="D30" s="45">
        <f t="shared" ref="D30:L30" si="4">SUM(D5:D29)</f>
        <v>7</v>
      </c>
      <c r="E30" s="45">
        <f t="shared" si="4"/>
        <v>4</v>
      </c>
      <c r="F30" s="45">
        <f t="shared" si="4"/>
        <v>586</v>
      </c>
      <c r="G30" s="45">
        <f t="shared" si="4"/>
        <v>319</v>
      </c>
      <c r="H30" s="45">
        <f t="shared" si="4"/>
        <v>42</v>
      </c>
      <c r="I30" s="45">
        <f t="shared" si="4"/>
        <v>11</v>
      </c>
      <c r="J30" s="45">
        <f t="shared" si="4"/>
        <v>7</v>
      </c>
      <c r="K30" s="45">
        <f t="shared" si="4"/>
        <v>161</v>
      </c>
      <c r="L30" s="45">
        <f t="shared" si="4"/>
        <v>161</v>
      </c>
      <c r="M30" s="1">
        <f>(G30/F30)</f>
        <v>0.54436860068259385</v>
      </c>
      <c r="N30" s="29">
        <f>G30+K30+L30</f>
        <v>641</v>
      </c>
      <c r="O30" s="41">
        <f>N30/F30</f>
        <v>1.0938566552901023</v>
      </c>
      <c r="P30" s="46">
        <f>((G30-H30-I30-J30)+(2*H30)+(3*I30)+(4*J30))/F30</f>
        <v>0.68941979522184305</v>
      </c>
    </row>
    <row r="31" spans="1:16" ht="30" customHeight="1">
      <c r="A31" s="124" t="s">
        <v>48</v>
      </c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6"/>
    </row>
    <row r="32" spans="1:16" s="4" customFormat="1" ht="15.75">
      <c r="A32" s="2" t="s">
        <v>28</v>
      </c>
      <c r="B32" s="3" t="s">
        <v>31</v>
      </c>
      <c r="C32" s="3" t="s">
        <v>42</v>
      </c>
      <c r="D32" s="3" t="s">
        <v>29</v>
      </c>
      <c r="E32" s="3" t="s">
        <v>37</v>
      </c>
      <c r="F32" s="3" t="s">
        <v>1</v>
      </c>
      <c r="G32" s="3" t="s">
        <v>2</v>
      </c>
      <c r="H32" s="3" t="s">
        <v>3</v>
      </c>
      <c r="I32" s="3" t="s">
        <v>4</v>
      </c>
      <c r="J32" s="3" t="s">
        <v>5</v>
      </c>
      <c r="K32" s="3" t="s">
        <v>6</v>
      </c>
      <c r="L32" s="3" t="s">
        <v>7</v>
      </c>
      <c r="M32" s="3" t="s">
        <v>8</v>
      </c>
      <c r="N32" s="3" t="s">
        <v>10</v>
      </c>
      <c r="O32" s="47" t="s">
        <v>25</v>
      </c>
      <c r="P32" s="3" t="s">
        <v>43</v>
      </c>
    </row>
    <row r="33" spans="1:17" s="4" customFormat="1" ht="5.0999999999999996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7" s="4" customFormat="1" ht="15">
      <c r="A34" s="5" t="s">
        <v>62</v>
      </c>
      <c r="B34" s="67">
        <v>12</v>
      </c>
      <c r="C34" s="67">
        <v>42</v>
      </c>
      <c r="D34" s="67"/>
      <c r="E34" s="67">
        <v>1</v>
      </c>
      <c r="F34" s="67">
        <v>41</v>
      </c>
      <c r="G34" s="67">
        <v>22</v>
      </c>
      <c r="H34" s="67">
        <v>7</v>
      </c>
      <c r="I34" s="67"/>
      <c r="J34" s="103">
        <v>2</v>
      </c>
      <c r="K34" s="67">
        <v>13</v>
      </c>
      <c r="L34" s="103">
        <v>20</v>
      </c>
      <c r="M34" s="68">
        <f t="shared" ref="M34:M57" si="5">(G34/F34)</f>
        <v>0.53658536585365857</v>
      </c>
      <c r="N34" s="67">
        <f t="shared" ref="N34:N57" si="6">(G34+K34+L34)</f>
        <v>55</v>
      </c>
      <c r="O34" s="69">
        <f t="shared" ref="O34:O57" si="7">(N34/F34)</f>
        <v>1.3414634146341464</v>
      </c>
      <c r="P34" s="70">
        <f t="shared" ref="P34:P57" si="8">((G34-H34-I34-J34)+(2*H34)+(3*I34)+(4*J34))/F34</f>
        <v>0.85365853658536583</v>
      </c>
      <c r="Q34" s="86"/>
    </row>
    <row r="35" spans="1:17" s="4" customFormat="1" ht="15">
      <c r="A35" s="5" t="s">
        <v>154</v>
      </c>
      <c r="B35" s="67">
        <v>14</v>
      </c>
      <c r="C35" s="67">
        <v>47</v>
      </c>
      <c r="D35" s="67"/>
      <c r="E35" s="67"/>
      <c r="F35" s="67">
        <v>47</v>
      </c>
      <c r="G35" s="67">
        <v>22</v>
      </c>
      <c r="H35" s="67">
        <v>7</v>
      </c>
      <c r="I35" s="67"/>
      <c r="J35" s="67">
        <v>1</v>
      </c>
      <c r="K35" s="67">
        <v>13</v>
      </c>
      <c r="L35" s="67">
        <v>14</v>
      </c>
      <c r="M35" s="68">
        <f t="shared" si="5"/>
        <v>0.46808510638297873</v>
      </c>
      <c r="N35" s="67">
        <f t="shared" si="6"/>
        <v>49</v>
      </c>
      <c r="O35" s="69">
        <f t="shared" si="7"/>
        <v>1.0425531914893618</v>
      </c>
      <c r="P35" s="70">
        <f t="shared" si="8"/>
        <v>0.68085106382978722</v>
      </c>
      <c r="Q35" s="86"/>
    </row>
    <row r="36" spans="1:17" s="4" customFormat="1" ht="15">
      <c r="A36" s="5" t="s">
        <v>111</v>
      </c>
      <c r="B36" s="67">
        <v>8</v>
      </c>
      <c r="C36" s="67">
        <v>29</v>
      </c>
      <c r="D36" s="67">
        <v>1</v>
      </c>
      <c r="E36" s="67"/>
      <c r="F36" s="67">
        <v>28</v>
      </c>
      <c r="G36" s="67">
        <v>18</v>
      </c>
      <c r="H36" s="67">
        <v>6</v>
      </c>
      <c r="I36" s="67"/>
      <c r="J36" s="103">
        <v>3</v>
      </c>
      <c r="K36" s="67">
        <v>12</v>
      </c>
      <c r="L36" s="116">
        <v>15</v>
      </c>
      <c r="M36" s="68">
        <f t="shared" si="5"/>
        <v>0.6428571428571429</v>
      </c>
      <c r="N36" s="67">
        <f t="shared" si="6"/>
        <v>45</v>
      </c>
      <c r="O36" s="69">
        <f t="shared" si="7"/>
        <v>1.6071428571428572</v>
      </c>
      <c r="P36" s="70">
        <f t="shared" si="8"/>
        <v>1.1785714285714286</v>
      </c>
      <c r="Q36" s="86"/>
    </row>
    <row r="37" spans="1:17" s="4" customFormat="1" ht="15">
      <c r="A37" s="5" t="s">
        <v>103</v>
      </c>
      <c r="B37" s="67">
        <v>11</v>
      </c>
      <c r="C37" s="67">
        <v>39</v>
      </c>
      <c r="D37" s="67">
        <v>2</v>
      </c>
      <c r="E37" s="67">
        <v>1</v>
      </c>
      <c r="F37" s="67">
        <v>36</v>
      </c>
      <c r="G37" s="67">
        <v>20</v>
      </c>
      <c r="H37" s="67">
        <v>6</v>
      </c>
      <c r="I37" s="67">
        <v>1</v>
      </c>
      <c r="J37" s="67"/>
      <c r="K37" s="116">
        <v>14</v>
      </c>
      <c r="L37" s="67">
        <v>10</v>
      </c>
      <c r="M37" s="68">
        <f t="shared" si="5"/>
        <v>0.55555555555555558</v>
      </c>
      <c r="N37" s="67">
        <f t="shared" si="6"/>
        <v>44</v>
      </c>
      <c r="O37" s="118">
        <f t="shared" si="7"/>
        <v>1.2222222222222223</v>
      </c>
      <c r="P37" s="70">
        <f t="shared" si="8"/>
        <v>0.77777777777777779</v>
      </c>
      <c r="Q37" s="86"/>
    </row>
    <row r="38" spans="1:17" s="4" customFormat="1" ht="15">
      <c r="A38" s="5" t="s">
        <v>109</v>
      </c>
      <c r="B38" s="67">
        <v>12</v>
      </c>
      <c r="C38" s="67">
        <v>48</v>
      </c>
      <c r="D38" s="67">
        <v>1</v>
      </c>
      <c r="E38" s="67"/>
      <c r="F38" s="67">
        <v>47</v>
      </c>
      <c r="G38" s="67">
        <v>23</v>
      </c>
      <c r="H38" s="67">
        <v>2</v>
      </c>
      <c r="I38" s="67">
        <v>1</v>
      </c>
      <c r="J38" s="103">
        <v>2</v>
      </c>
      <c r="K38" s="67">
        <v>13</v>
      </c>
      <c r="L38" s="67">
        <v>8</v>
      </c>
      <c r="M38" s="68">
        <f t="shared" si="5"/>
        <v>0.48936170212765956</v>
      </c>
      <c r="N38" s="67">
        <f t="shared" si="6"/>
        <v>44</v>
      </c>
      <c r="O38" s="69">
        <f t="shared" si="7"/>
        <v>0.93617021276595747</v>
      </c>
      <c r="P38" s="70">
        <f t="shared" si="8"/>
        <v>0.7021276595744681</v>
      </c>
      <c r="Q38" s="86"/>
    </row>
    <row r="39" spans="1:17" s="4" customFormat="1" ht="15">
      <c r="A39" s="5" t="s">
        <v>116</v>
      </c>
      <c r="B39" s="67">
        <v>13</v>
      </c>
      <c r="C39" s="67">
        <v>49</v>
      </c>
      <c r="D39" s="67"/>
      <c r="E39" s="67"/>
      <c r="F39" s="67">
        <v>49</v>
      </c>
      <c r="G39" s="67">
        <v>24</v>
      </c>
      <c r="H39" s="67">
        <v>7</v>
      </c>
      <c r="I39" s="67"/>
      <c r="J39" s="67"/>
      <c r="K39" s="67">
        <v>11</v>
      </c>
      <c r="L39" s="67">
        <v>7</v>
      </c>
      <c r="M39" s="68">
        <f t="shared" si="5"/>
        <v>0.48979591836734693</v>
      </c>
      <c r="N39" s="67">
        <f t="shared" si="6"/>
        <v>42</v>
      </c>
      <c r="O39" s="69">
        <f t="shared" si="7"/>
        <v>0.8571428571428571</v>
      </c>
      <c r="P39" s="70">
        <f t="shared" si="8"/>
        <v>0.63265306122448983</v>
      </c>
      <c r="Q39" s="86"/>
    </row>
    <row r="40" spans="1:17" s="4" customFormat="1" ht="15">
      <c r="A40" s="74" t="s">
        <v>101</v>
      </c>
      <c r="B40" s="67">
        <v>14</v>
      </c>
      <c r="C40" s="67">
        <v>53</v>
      </c>
      <c r="D40" s="67"/>
      <c r="E40" s="67"/>
      <c r="F40" s="67">
        <v>53</v>
      </c>
      <c r="G40" s="67">
        <v>23</v>
      </c>
      <c r="H40" s="109">
        <v>4</v>
      </c>
      <c r="I40" s="67"/>
      <c r="J40" s="67"/>
      <c r="K40" s="109">
        <v>11</v>
      </c>
      <c r="L40" s="109">
        <v>8</v>
      </c>
      <c r="M40" s="108">
        <f t="shared" si="5"/>
        <v>0.43396226415094341</v>
      </c>
      <c r="N40" s="109">
        <f t="shared" si="6"/>
        <v>42</v>
      </c>
      <c r="O40" s="110">
        <f t="shared" si="7"/>
        <v>0.79245283018867929</v>
      </c>
      <c r="P40" s="112">
        <f t="shared" si="8"/>
        <v>0.50943396226415094</v>
      </c>
      <c r="Q40" s="86"/>
    </row>
    <row r="41" spans="1:17" s="4" customFormat="1" ht="15">
      <c r="A41" s="5" t="s">
        <v>58</v>
      </c>
      <c r="B41" s="67">
        <v>13</v>
      </c>
      <c r="C41" s="67">
        <v>44</v>
      </c>
      <c r="D41" s="67">
        <v>1</v>
      </c>
      <c r="E41" s="67"/>
      <c r="F41" s="67">
        <v>43</v>
      </c>
      <c r="G41" s="67">
        <v>21</v>
      </c>
      <c r="H41" s="67">
        <v>4</v>
      </c>
      <c r="I41" s="67"/>
      <c r="J41" s="67">
        <v>1</v>
      </c>
      <c r="K41" s="67">
        <v>12</v>
      </c>
      <c r="L41" s="67">
        <v>8</v>
      </c>
      <c r="M41" s="68">
        <f t="shared" si="5"/>
        <v>0.48837209302325579</v>
      </c>
      <c r="N41" s="67">
        <f t="shared" si="6"/>
        <v>41</v>
      </c>
      <c r="O41" s="69">
        <f t="shared" si="7"/>
        <v>0.95348837209302328</v>
      </c>
      <c r="P41" s="70">
        <f t="shared" si="8"/>
        <v>0.65116279069767447</v>
      </c>
      <c r="Q41" s="86"/>
    </row>
    <row r="42" spans="1:17" s="4" customFormat="1" ht="15">
      <c r="A42" s="5" t="s">
        <v>97</v>
      </c>
      <c r="B42" s="67">
        <v>9</v>
      </c>
      <c r="C42" s="67">
        <v>32</v>
      </c>
      <c r="D42" s="67"/>
      <c r="E42" s="67"/>
      <c r="F42" s="67">
        <v>32</v>
      </c>
      <c r="G42" s="67">
        <v>19</v>
      </c>
      <c r="H42" s="116">
        <v>7</v>
      </c>
      <c r="I42" s="103">
        <v>3</v>
      </c>
      <c r="J42" s="67">
        <v>1</v>
      </c>
      <c r="K42" s="67">
        <v>10</v>
      </c>
      <c r="L42" s="67">
        <v>11</v>
      </c>
      <c r="M42" s="68">
        <f t="shared" si="5"/>
        <v>0.59375</v>
      </c>
      <c r="N42" s="67">
        <f t="shared" si="6"/>
        <v>40</v>
      </c>
      <c r="O42" s="69">
        <f t="shared" si="7"/>
        <v>1.25</v>
      </c>
      <c r="P42" s="70">
        <f t="shared" si="8"/>
        <v>1.09375</v>
      </c>
      <c r="Q42" s="86"/>
    </row>
    <row r="43" spans="1:17" s="4" customFormat="1" ht="15">
      <c r="A43" s="74" t="s">
        <v>91</v>
      </c>
      <c r="B43" s="67">
        <v>11</v>
      </c>
      <c r="C43" s="67">
        <v>37</v>
      </c>
      <c r="D43" s="67"/>
      <c r="E43" s="67"/>
      <c r="F43" s="67">
        <v>37</v>
      </c>
      <c r="G43" s="67">
        <v>22</v>
      </c>
      <c r="H43" s="109">
        <v>2</v>
      </c>
      <c r="I43" s="109">
        <v>1</v>
      </c>
      <c r="J43" s="67"/>
      <c r="K43" s="109">
        <v>7</v>
      </c>
      <c r="L43" s="109">
        <v>7</v>
      </c>
      <c r="M43" s="108">
        <f t="shared" si="5"/>
        <v>0.59459459459459463</v>
      </c>
      <c r="N43" s="109">
        <f t="shared" si="6"/>
        <v>36</v>
      </c>
      <c r="O43" s="110">
        <f t="shared" si="7"/>
        <v>0.97297297297297303</v>
      </c>
      <c r="P43" s="112">
        <f t="shared" si="8"/>
        <v>0.70270270270270274</v>
      </c>
      <c r="Q43" s="86"/>
    </row>
    <row r="44" spans="1:17" s="4" customFormat="1" ht="15">
      <c r="A44" s="5" t="s">
        <v>170</v>
      </c>
      <c r="B44" s="67">
        <v>6</v>
      </c>
      <c r="C44" s="67">
        <v>22</v>
      </c>
      <c r="D44" s="67"/>
      <c r="E44" s="67"/>
      <c r="F44" s="67">
        <v>22</v>
      </c>
      <c r="G44" s="67">
        <v>14</v>
      </c>
      <c r="H44" s="67">
        <v>5</v>
      </c>
      <c r="I44" s="67">
        <v>1</v>
      </c>
      <c r="J44" s="103">
        <v>2</v>
      </c>
      <c r="K44" s="67">
        <v>10</v>
      </c>
      <c r="L44" s="67">
        <v>8</v>
      </c>
      <c r="M44" s="68">
        <f t="shared" si="5"/>
        <v>0.63636363636363635</v>
      </c>
      <c r="N44" s="67">
        <f t="shared" si="6"/>
        <v>32</v>
      </c>
      <c r="O44" s="69">
        <f t="shared" si="7"/>
        <v>1.4545454545454546</v>
      </c>
      <c r="P44" s="70">
        <f t="shared" si="8"/>
        <v>1.2272727272727273</v>
      </c>
      <c r="Q44" s="86"/>
    </row>
    <row r="45" spans="1:17" s="4" customFormat="1" ht="15">
      <c r="A45" s="26" t="s">
        <v>102</v>
      </c>
      <c r="B45" s="67">
        <v>9</v>
      </c>
      <c r="C45" s="67">
        <v>31</v>
      </c>
      <c r="D45" s="67">
        <v>2</v>
      </c>
      <c r="E45" s="67"/>
      <c r="F45" s="67">
        <v>29</v>
      </c>
      <c r="G45" s="67">
        <v>9</v>
      </c>
      <c r="H45" s="67"/>
      <c r="I45" s="67"/>
      <c r="J45" s="67"/>
      <c r="K45" s="109">
        <v>7</v>
      </c>
      <c r="L45" s="109">
        <v>7</v>
      </c>
      <c r="M45" s="117">
        <f t="shared" si="5"/>
        <v>0.31034482758620691</v>
      </c>
      <c r="N45" s="67">
        <f t="shared" si="6"/>
        <v>23</v>
      </c>
      <c r="O45" s="110">
        <f t="shared" si="7"/>
        <v>0.7931034482758621</v>
      </c>
      <c r="P45" s="120">
        <f t="shared" si="8"/>
        <v>0.31034482758620691</v>
      </c>
      <c r="Q45" s="86"/>
    </row>
    <row r="46" spans="1:17" s="4" customFormat="1" ht="15">
      <c r="A46" s="5" t="s">
        <v>219</v>
      </c>
      <c r="B46" s="67">
        <v>6</v>
      </c>
      <c r="C46" s="67">
        <v>19</v>
      </c>
      <c r="D46" s="67">
        <v>1</v>
      </c>
      <c r="E46" s="67"/>
      <c r="F46" s="67">
        <v>18</v>
      </c>
      <c r="G46" s="67">
        <v>8</v>
      </c>
      <c r="H46" s="67"/>
      <c r="I46" s="67"/>
      <c r="J46" s="67"/>
      <c r="K46" s="67">
        <v>3</v>
      </c>
      <c r="L46" s="67">
        <v>4</v>
      </c>
      <c r="M46" s="68">
        <f t="shared" si="5"/>
        <v>0.44444444444444442</v>
      </c>
      <c r="N46" s="67">
        <f t="shared" si="6"/>
        <v>15</v>
      </c>
      <c r="O46" s="69">
        <f t="shared" si="7"/>
        <v>0.83333333333333337</v>
      </c>
      <c r="P46" s="70">
        <f t="shared" si="8"/>
        <v>0.44444444444444442</v>
      </c>
      <c r="Q46" s="86"/>
    </row>
    <row r="47" spans="1:17" s="4" customFormat="1" ht="15">
      <c r="A47" s="5" t="s">
        <v>107</v>
      </c>
      <c r="B47" s="67">
        <v>3</v>
      </c>
      <c r="C47" s="67">
        <f>D47+E47+F47</f>
        <v>12</v>
      </c>
      <c r="D47" s="67"/>
      <c r="E47" s="67"/>
      <c r="F47" s="67">
        <v>12</v>
      </c>
      <c r="G47" s="67">
        <v>6</v>
      </c>
      <c r="H47" s="67"/>
      <c r="I47" s="67">
        <v>1</v>
      </c>
      <c r="J47" s="67"/>
      <c r="K47" s="67">
        <v>5</v>
      </c>
      <c r="L47" s="67">
        <v>3</v>
      </c>
      <c r="M47" s="68">
        <f t="shared" si="5"/>
        <v>0.5</v>
      </c>
      <c r="N47" s="67">
        <f t="shared" si="6"/>
        <v>14</v>
      </c>
      <c r="O47" s="69">
        <f t="shared" si="7"/>
        <v>1.1666666666666667</v>
      </c>
      <c r="P47" s="70">
        <f t="shared" si="8"/>
        <v>0.66666666666666663</v>
      </c>
      <c r="Q47" s="86"/>
    </row>
    <row r="48" spans="1:17" s="4" customFormat="1" ht="15">
      <c r="A48" s="5" t="s">
        <v>213</v>
      </c>
      <c r="B48" s="67">
        <v>2</v>
      </c>
      <c r="C48" s="67">
        <f>D48+E48+F48</f>
        <v>8</v>
      </c>
      <c r="D48" s="67"/>
      <c r="E48" s="67"/>
      <c r="F48" s="67">
        <v>8</v>
      </c>
      <c r="G48" s="67">
        <v>3</v>
      </c>
      <c r="H48" s="67"/>
      <c r="I48" s="67"/>
      <c r="J48" s="67"/>
      <c r="K48" s="67">
        <v>1</v>
      </c>
      <c r="L48" s="67">
        <v>6</v>
      </c>
      <c r="M48" s="68">
        <f t="shared" si="5"/>
        <v>0.375</v>
      </c>
      <c r="N48" s="67">
        <f t="shared" si="6"/>
        <v>10</v>
      </c>
      <c r="O48" s="69">
        <f t="shared" si="7"/>
        <v>1.25</v>
      </c>
      <c r="P48" s="70">
        <f t="shared" si="8"/>
        <v>0.375</v>
      </c>
      <c r="Q48" s="86"/>
    </row>
    <row r="49" spans="1:17" s="4" customFormat="1" ht="15">
      <c r="A49" s="5" t="s">
        <v>27</v>
      </c>
      <c r="B49" s="67">
        <v>1</v>
      </c>
      <c r="C49" s="67">
        <f>D49+E49+F49</f>
        <v>4</v>
      </c>
      <c r="D49" s="67"/>
      <c r="E49" s="67"/>
      <c r="F49" s="67">
        <v>4</v>
      </c>
      <c r="G49" s="67">
        <v>2</v>
      </c>
      <c r="H49" s="67"/>
      <c r="I49" s="67"/>
      <c r="J49" s="67">
        <v>1</v>
      </c>
      <c r="K49" s="67">
        <v>1</v>
      </c>
      <c r="L49" s="67">
        <v>3</v>
      </c>
      <c r="M49" s="68">
        <f t="shared" si="5"/>
        <v>0.5</v>
      </c>
      <c r="N49" s="67">
        <f t="shared" si="6"/>
        <v>6</v>
      </c>
      <c r="O49" s="69">
        <f t="shared" si="7"/>
        <v>1.5</v>
      </c>
      <c r="P49" s="70">
        <f t="shared" si="8"/>
        <v>1.25</v>
      </c>
      <c r="Q49" s="86"/>
    </row>
    <row r="50" spans="1:17" s="4" customFormat="1" ht="15">
      <c r="A50" s="74" t="s">
        <v>202</v>
      </c>
      <c r="B50" s="67">
        <v>3</v>
      </c>
      <c r="C50" s="67">
        <v>9</v>
      </c>
      <c r="D50" s="67"/>
      <c r="E50" s="67"/>
      <c r="F50" s="67">
        <v>9</v>
      </c>
      <c r="G50" s="67">
        <v>3</v>
      </c>
      <c r="H50" s="67"/>
      <c r="I50" s="67"/>
      <c r="J50" s="67"/>
      <c r="K50" s="67"/>
      <c r="L50" s="67">
        <v>2</v>
      </c>
      <c r="M50" s="68">
        <f t="shared" si="5"/>
        <v>0.33333333333333331</v>
      </c>
      <c r="N50" s="67">
        <f t="shared" si="6"/>
        <v>5</v>
      </c>
      <c r="O50" s="69">
        <f t="shared" si="7"/>
        <v>0.55555555555555558</v>
      </c>
      <c r="P50" s="70">
        <f t="shared" si="8"/>
        <v>0.33333333333333331</v>
      </c>
      <c r="Q50" s="86"/>
    </row>
    <row r="51" spans="1:17" s="4" customFormat="1" ht="15">
      <c r="A51" s="26" t="s">
        <v>155</v>
      </c>
      <c r="B51" s="67">
        <v>1</v>
      </c>
      <c r="C51" s="67">
        <f>D51+E51+F51</f>
        <v>3</v>
      </c>
      <c r="D51" s="67"/>
      <c r="E51" s="67">
        <v>1</v>
      </c>
      <c r="F51" s="67">
        <v>2</v>
      </c>
      <c r="G51" s="67">
        <v>2</v>
      </c>
      <c r="H51" s="67"/>
      <c r="I51" s="67"/>
      <c r="J51" s="67"/>
      <c r="K51" s="67">
        <v>1</v>
      </c>
      <c r="L51" s="67">
        <v>1</v>
      </c>
      <c r="M51" s="68">
        <f t="shared" si="5"/>
        <v>1</v>
      </c>
      <c r="N51" s="67">
        <f t="shared" si="6"/>
        <v>4</v>
      </c>
      <c r="O51" s="69">
        <f t="shared" si="7"/>
        <v>2</v>
      </c>
      <c r="P51" s="70">
        <f t="shared" si="8"/>
        <v>1</v>
      </c>
      <c r="Q51" s="86"/>
    </row>
    <row r="52" spans="1:17" s="4" customFormat="1" ht="15">
      <c r="A52" s="26" t="s">
        <v>249</v>
      </c>
      <c r="B52" s="67">
        <v>1</v>
      </c>
      <c r="C52" s="67">
        <v>3</v>
      </c>
      <c r="D52" s="67"/>
      <c r="E52" s="67"/>
      <c r="F52" s="67">
        <v>3</v>
      </c>
      <c r="G52" s="67">
        <v>2</v>
      </c>
      <c r="H52" s="67"/>
      <c r="I52" s="109">
        <v>1</v>
      </c>
      <c r="J52" s="67"/>
      <c r="K52" s="67"/>
      <c r="L52" s="67">
        <v>2</v>
      </c>
      <c r="M52" s="68">
        <f t="shared" si="5"/>
        <v>0.66666666666666663</v>
      </c>
      <c r="N52" s="67">
        <f t="shared" si="6"/>
        <v>4</v>
      </c>
      <c r="O52" s="69">
        <f t="shared" si="7"/>
        <v>1.3333333333333333</v>
      </c>
      <c r="P52" s="70">
        <f t="shared" si="8"/>
        <v>1.3333333333333333</v>
      </c>
      <c r="Q52" s="86"/>
    </row>
    <row r="53" spans="1:17" s="4" customFormat="1" ht="15">
      <c r="A53" s="26" t="s">
        <v>212</v>
      </c>
      <c r="B53" s="67">
        <v>1</v>
      </c>
      <c r="C53" s="67">
        <f>D53+E53+F53</f>
        <v>3</v>
      </c>
      <c r="D53" s="67"/>
      <c r="E53" s="67"/>
      <c r="F53" s="67">
        <v>3</v>
      </c>
      <c r="G53" s="67">
        <v>1</v>
      </c>
      <c r="H53" s="67"/>
      <c r="I53" s="67"/>
      <c r="J53" s="67"/>
      <c r="K53" s="67">
        <v>2</v>
      </c>
      <c r="L53" s="67"/>
      <c r="M53" s="68">
        <f t="shared" si="5"/>
        <v>0.33333333333333331</v>
      </c>
      <c r="N53" s="67">
        <f t="shared" si="6"/>
        <v>3</v>
      </c>
      <c r="O53" s="69">
        <f t="shared" si="7"/>
        <v>1</v>
      </c>
      <c r="P53" s="70">
        <f t="shared" si="8"/>
        <v>0.33333333333333331</v>
      </c>
      <c r="Q53" s="86"/>
    </row>
    <row r="54" spans="1:17" s="4" customFormat="1" ht="15">
      <c r="A54" s="26" t="s">
        <v>230</v>
      </c>
      <c r="B54" s="67">
        <v>1</v>
      </c>
      <c r="C54" s="67">
        <v>2</v>
      </c>
      <c r="D54" s="67"/>
      <c r="E54" s="67"/>
      <c r="F54" s="67">
        <v>2</v>
      </c>
      <c r="G54" s="67"/>
      <c r="H54" s="67"/>
      <c r="I54" s="67"/>
      <c r="J54" s="67"/>
      <c r="K54" s="67"/>
      <c r="L54" s="67"/>
      <c r="M54" s="68">
        <f t="shared" si="5"/>
        <v>0</v>
      </c>
      <c r="N54" s="67">
        <f t="shared" si="6"/>
        <v>0</v>
      </c>
      <c r="O54" s="69">
        <f t="shared" si="7"/>
        <v>0</v>
      </c>
      <c r="P54" s="70">
        <f t="shared" si="8"/>
        <v>0</v>
      </c>
      <c r="Q54" s="86"/>
    </row>
    <row r="55" spans="1:17" s="4" customFormat="1" ht="15">
      <c r="A55" s="26" t="s">
        <v>231</v>
      </c>
      <c r="B55" s="67">
        <v>1</v>
      </c>
      <c r="C55" s="67">
        <v>2</v>
      </c>
      <c r="D55" s="67"/>
      <c r="E55" s="67"/>
      <c r="F55" s="67">
        <v>2</v>
      </c>
      <c r="G55" s="67"/>
      <c r="H55" s="67"/>
      <c r="I55" s="67"/>
      <c r="J55" s="67"/>
      <c r="K55" s="67"/>
      <c r="L55" s="67"/>
      <c r="M55" s="68">
        <f t="shared" si="5"/>
        <v>0</v>
      </c>
      <c r="N55" s="67">
        <f t="shared" si="6"/>
        <v>0</v>
      </c>
      <c r="O55" s="69">
        <f t="shared" si="7"/>
        <v>0</v>
      </c>
      <c r="P55" s="70">
        <f t="shared" si="8"/>
        <v>0</v>
      </c>
      <c r="Q55" s="86"/>
    </row>
    <row r="56" spans="1:17" s="4" customFormat="1" ht="15">
      <c r="A56" s="107" t="s">
        <v>114</v>
      </c>
      <c r="B56" s="67">
        <v>1</v>
      </c>
      <c r="C56" s="67">
        <f>D56+E56+F56</f>
        <v>3</v>
      </c>
      <c r="D56" s="67"/>
      <c r="E56" s="67"/>
      <c r="F56" s="67">
        <v>3</v>
      </c>
      <c r="G56" s="67">
        <v>1</v>
      </c>
      <c r="H56" s="67"/>
      <c r="I56" s="67"/>
      <c r="J56" s="67"/>
      <c r="K56" s="67"/>
      <c r="L56" s="67">
        <v>1</v>
      </c>
      <c r="M56" s="68">
        <f t="shared" si="5"/>
        <v>0.33333333333333331</v>
      </c>
      <c r="N56" s="67">
        <f t="shared" si="6"/>
        <v>2</v>
      </c>
      <c r="O56" s="69">
        <f t="shared" si="7"/>
        <v>0.66666666666666663</v>
      </c>
      <c r="P56" s="70">
        <f t="shared" si="8"/>
        <v>0.33333333333333331</v>
      </c>
      <c r="Q56" s="86"/>
    </row>
    <row r="57" spans="1:17" s="4" customFormat="1" ht="15">
      <c r="A57" s="107" t="s">
        <v>156</v>
      </c>
      <c r="B57" s="67">
        <v>2</v>
      </c>
      <c r="C57" s="67">
        <v>6</v>
      </c>
      <c r="D57" s="67"/>
      <c r="E57" s="67"/>
      <c r="F57" s="67">
        <v>6</v>
      </c>
      <c r="G57" s="67">
        <v>5</v>
      </c>
      <c r="H57" s="67">
        <v>3</v>
      </c>
      <c r="I57" s="67">
        <v>1</v>
      </c>
      <c r="J57" s="67"/>
      <c r="K57" s="67">
        <v>3</v>
      </c>
      <c r="L57" s="67">
        <v>2</v>
      </c>
      <c r="M57" s="68">
        <f t="shared" si="5"/>
        <v>0.83333333333333337</v>
      </c>
      <c r="N57" s="67">
        <f t="shared" si="6"/>
        <v>10</v>
      </c>
      <c r="O57" s="69">
        <f t="shared" si="7"/>
        <v>1.6666666666666667</v>
      </c>
      <c r="P57" s="70">
        <f t="shared" si="8"/>
        <v>1.6666666666666667</v>
      </c>
      <c r="Q57" s="86"/>
    </row>
    <row r="58" spans="1:17" s="4" customFormat="1" ht="15">
      <c r="A58" s="107" t="s">
        <v>224</v>
      </c>
      <c r="B58" s="67"/>
      <c r="C58" s="67"/>
      <c r="D58" s="67"/>
      <c r="E58" s="67"/>
      <c r="F58" s="67"/>
      <c r="G58" s="67"/>
      <c r="H58" s="67"/>
      <c r="I58" s="67"/>
      <c r="J58" s="67"/>
      <c r="K58" s="67">
        <v>2</v>
      </c>
      <c r="L58" s="67">
        <v>4</v>
      </c>
      <c r="M58" s="68"/>
      <c r="N58" s="67"/>
      <c r="O58" s="69"/>
      <c r="P58" s="70"/>
      <c r="Q58" s="86"/>
    </row>
    <row r="59" spans="1:17" s="4" customFormat="1" ht="15">
      <c r="A59" s="96" t="s">
        <v>125</v>
      </c>
      <c r="B59" s="67">
        <v>1</v>
      </c>
      <c r="C59" s="67">
        <f>D59+E59+F59</f>
        <v>3</v>
      </c>
      <c r="D59" s="67"/>
      <c r="E59" s="67"/>
      <c r="F59" s="67">
        <v>3</v>
      </c>
      <c r="G59" s="67"/>
      <c r="H59" s="67"/>
      <c r="I59" s="67"/>
      <c r="J59" s="67"/>
      <c r="K59" s="67"/>
      <c r="L59" s="67"/>
      <c r="M59" s="68">
        <f>(G59/F59)</f>
        <v>0</v>
      </c>
      <c r="N59" s="67">
        <f>(G59+K59+L59)</f>
        <v>0</v>
      </c>
      <c r="O59" s="69">
        <f>(N59/F59)</f>
        <v>0</v>
      </c>
      <c r="P59" s="70">
        <f>((G59-H59-I59-J59)+(2*H59)+(3*I59)+(4*J59))/F59</f>
        <v>0</v>
      </c>
      <c r="Q59" s="86"/>
    </row>
    <row r="60" spans="1:17" s="4" customFormat="1" ht="5.0999999999999996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34"/>
      <c r="O60" s="7"/>
      <c r="P60" s="7"/>
    </row>
    <row r="61" spans="1:17" s="4" customFormat="1" ht="15">
      <c r="A61" s="5" t="s">
        <v>9</v>
      </c>
      <c r="B61" s="5"/>
      <c r="C61" s="45">
        <f t="shared" ref="C61:J61" si="9">SUM(C36:C59)</f>
        <v>461</v>
      </c>
      <c r="D61" s="45">
        <f t="shared" si="9"/>
        <v>8</v>
      </c>
      <c r="E61" s="45">
        <f t="shared" si="9"/>
        <v>2</v>
      </c>
      <c r="F61" s="45">
        <f t="shared" si="9"/>
        <v>451</v>
      </c>
      <c r="G61" s="45">
        <f t="shared" si="9"/>
        <v>226</v>
      </c>
      <c r="H61" s="45">
        <f t="shared" si="9"/>
        <v>46</v>
      </c>
      <c r="I61" s="45">
        <f t="shared" si="9"/>
        <v>10</v>
      </c>
      <c r="J61" s="45">
        <f t="shared" si="9"/>
        <v>10</v>
      </c>
      <c r="K61" s="45">
        <f>SUM(K34:K59)</f>
        <v>151</v>
      </c>
      <c r="L61" s="45">
        <f>SUM(L34:L59)</f>
        <v>151</v>
      </c>
      <c r="M61" s="1">
        <f>(G61/F61)</f>
        <v>0.50110864745011086</v>
      </c>
      <c r="N61" s="29">
        <f>G61+K61+L61</f>
        <v>528</v>
      </c>
      <c r="O61" s="41">
        <f>N61/F61</f>
        <v>1.1707317073170731</v>
      </c>
      <c r="P61" s="46">
        <f>((G61-H61-I61-J61)+(2*H61)+(3*I61)+(4*J61))/F61</f>
        <v>0.71396895787139691</v>
      </c>
    </row>
    <row r="62" spans="1:17" ht="30" customHeight="1">
      <c r="A62" s="124" t="s">
        <v>41</v>
      </c>
      <c r="B62" s="124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6"/>
    </row>
    <row r="63" spans="1:17" ht="15.75">
      <c r="A63" s="2" t="s">
        <v>30</v>
      </c>
      <c r="B63" s="3" t="s">
        <v>31</v>
      </c>
      <c r="C63" s="3" t="s">
        <v>42</v>
      </c>
      <c r="D63" s="3" t="s">
        <v>29</v>
      </c>
      <c r="E63" s="3" t="s">
        <v>37</v>
      </c>
      <c r="F63" s="3" t="s">
        <v>1</v>
      </c>
      <c r="G63" s="3" t="s">
        <v>2</v>
      </c>
      <c r="H63" s="3" t="s">
        <v>3</v>
      </c>
      <c r="I63" s="3" t="s">
        <v>4</v>
      </c>
      <c r="J63" s="3" t="s">
        <v>5</v>
      </c>
      <c r="K63" s="3" t="s">
        <v>6</v>
      </c>
      <c r="L63" s="3" t="s">
        <v>7</v>
      </c>
      <c r="M63" s="3" t="s">
        <v>8</v>
      </c>
      <c r="N63" s="3" t="s">
        <v>10</v>
      </c>
      <c r="O63" s="47" t="s">
        <v>25</v>
      </c>
      <c r="P63" s="3" t="s">
        <v>43</v>
      </c>
    </row>
    <row r="64" spans="1:17" ht="5.0999999999999996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48"/>
      <c r="P64" s="7"/>
    </row>
    <row r="65" spans="1:17" ht="15">
      <c r="A65" s="31" t="s">
        <v>96</v>
      </c>
      <c r="B65" s="67">
        <v>11</v>
      </c>
      <c r="C65" s="67">
        <v>41</v>
      </c>
      <c r="D65" s="67"/>
      <c r="E65" s="67"/>
      <c r="F65" s="67">
        <v>41</v>
      </c>
      <c r="G65" s="67">
        <v>33</v>
      </c>
      <c r="H65" s="103">
        <v>9</v>
      </c>
      <c r="I65" s="67">
        <v>1</v>
      </c>
      <c r="J65" s="103">
        <v>3</v>
      </c>
      <c r="K65" s="103">
        <v>21</v>
      </c>
      <c r="L65" s="103">
        <v>24</v>
      </c>
      <c r="M65" s="102">
        <f t="shared" ref="M65:M83" si="10">(G65/F65)</f>
        <v>0.80487804878048785</v>
      </c>
      <c r="N65" s="103">
        <f t="shared" ref="N65:N83" si="11">(G65+K65+L65)</f>
        <v>78</v>
      </c>
      <c r="O65" s="104">
        <f t="shared" ref="O65:O83" si="12">(N65/F65)</f>
        <v>1.9024390243902438</v>
      </c>
      <c r="P65" s="106">
        <f t="shared" ref="P65:P83" si="13">((G65-H65-I65-J65)+(2*H65)+(3*I65)+(4*J65))/F65</f>
        <v>1.2926829268292683</v>
      </c>
      <c r="Q65" s="79"/>
    </row>
    <row r="66" spans="1:17" ht="15">
      <c r="A66" s="32" t="s">
        <v>85</v>
      </c>
      <c r="B66" s="67">
        <v>14</v>
      </c>
      <c r="C66" s="67">
        <v>53</v>
      </c>
      <c r="D66" s="67"/>
      <c r="E66" s="67">
        <v>5</v>
      </c>
      <c r="F66" s="67">
        <v>48</v>
      </c>
      <c r="G66" s="67">
        <v>31</v>
      </c>
      <c r="H66" s="103">
        <v>16</v>
      </c>
      <c r="I66" s="67">
        <v>1</v>
      </c>
      <c r="J66" s="103">
        <v>2</v>
      </c>
      <c r="K66" s="67">
        <v>15</v>
      </c>
      <c r="L66" s="103">
        <v>26</v>
      </c>
      <c r="M66" s="102">
        <f t="shared" si="10"/>
        <v>0.64583333333333337</v>
      </c>
      <c r="N66" s="103">
        <f t="shared" si="11"/>
        <v>72</v>
      </c>
      <c r="O66" s="104">
        <f t="shared" si="12"/>
        <v>1.5</v>
      </c>
      <c r="P66" s="106">
        <f t="shared" si="13"/>
        <v>1.1458333333333333</v>
      </c>
      <c r="Q66" s="79"/>
    </row>
    <row r="67" spans="1:17" ht="15">
      <c r="A67" s="31" t="s">
        <v>104</v>
      </c>
      <c r="B67" s="67">
        <v>15</v>
      </c>
      <c r="C67" s="67">
        <v>53</v>
      </c>
      <c r="D67" s="67"/>
      <c r="E67" s="67">
        <v>1</v>
      </c>
      <c r="F67" s="67">
        <v>52</v>
      </c>
      <c r="G67" s="67">
        <v>32</v>
      </c>
      <c r="H67" s="103">
        <v>13</v>
      </c>
      <c r="I67" s="103">
        <v>4</v>
      </c>
      <c r="J67" s="67">
        <v>1</v>
      </c>
      <c r="K67" s="67">
        <v>16</v>
      </c>
      <c r="L67" s="103">
        <v>21</v>
      </c>
      <c r="M67" s="68">
        <f t="shared" si="10"/>
        <v>0.61538461538461542</v>
      </c>
      <c r="N67" s="103">
        <f t="shared" si="11"/>
        <v>69</v>
      </c>
      <c r="O67" s="71">
        <f t="shared" si="12"/>
        <v>1.3269230769230769</v>
      </c>
      <c r="P67" s="106">
        <f t="shared" si="13"/>
        <v>1.0769230769230769</v>
      </c>
      <c r="Q67" s="79"/>
    </row>
    <row r="68" spans="1:17" ht="15">
      <c r="A68" s="31" t="s">
        <v>27</v>
      </c>
      <c r="B68" s="67">
        <v>13</v>
      </c>
      <c r="C68" s="67">
        <v>45</v>
      </c>
      <c r="D68" s="67">
        <v>2</v>
      </c>
      <c r="E68" s="67"/>
      <c r="F68" s="67">
        <v>43</v>
      </c>
      <c r="G68" s="67">
        <v>31</v>
      </c>
      <c r="H68" s="67">
        <v>1</v>
      </c>
      <c r="I68" s="67">
        <v>1</v>
      </c>
      <c r="J68" s="67">
        <v>1</v>
      </c>
      <c r="K68" s="103">
        <v>21</v>
      </c>
      <c r="L68" s="67">
        <v>14</v>
      </c>
      <c r="M68" s="102">
        <f t="shared" si="10"/>
        <v>0.72093023255813948</v>
      </c>
      <c r="N68" s="67">
        <f t="shared" si="11"/>
        <v>66</v>
      </c>
      <c r="O68" s="104">
        <f t="shared" si="12"/>
        <v>1.5348837209302326</v>
      </c>
      <c r="P68" s="70">
        <f t="shared" si="13"/>
        <v>0.86046511627906974</v>
      </c>
      <c r="Q68" s="79"/>
    </row>
    <row r="69" spans="1:17" ht="15">
      <c r="A69" s="32" t="s">
        <v>75</v>
      </c>
      <c r="B69" s="67">
        <v>12</v>
      </c>
      <c r="C69" s="67">
        <v>41</v>
      </c>
      <c r="D69" s="67">
        <v>1</v>
      </c>
      <c r="E69" s="67"/>
      <c r="F69" s="67">
        <v>40</v>
      </c>
      <c r="G69" s="67">
        <v>25</v>
      </c>
      <c r="H69" s="67">
        <v>4</v>
      </c>
      <c r="I69" s="103">
        <v>2</v>
      </c>
      <c r="J69" s="67"/>
      <c r="K69" s="67">
        <v>14</v>
      </c>
      <c r="L69" s="67">
        <v>10</v>
      </c>
      <c r="M69" s="68">
        <f t="shared" si="10"/>
        <v>0.625</v>
      </c>
      <c r="N69" s="67">
        <f t="shared" si="11"/>
        <v>49</v>
      </c>
      <c r="O69" s="71">
        <f t="shared" si="12"/>
        <v>1.2250000000000001</v>
      </c>
      <c r="P69" s="70">
        <f t="shared" si="13"/>
        <v>0.82499999999999996</v>
      </c>
      <c r="Q69" s="79"/>
    </row>
    <row r="70" spans="1:17" ht="15">
      <c r="A70" s="32" t="s">
        <v>136</v>
      </c>
      <c r="B70" s="67">
        <v>12</v>
      </c>
      <c r="C70" s="67">
        <v>46</v>
      </c>
      <c r="D70" s="67"/>
      <c r="E70" s="67">
        <v>2</v>
      </c>
      <c r="F70" s="67">
        <v>44</v>
      </c>
      <c r="G70" s="67">
        <v>25</v>
      </c>
      <c r="H70" s="67">
        <v>4</v>
      </c>
      <c r="I70" s="103">
        <v>2</v>
      </c>
      <c r="J70" s="67"/>
      <c r="K70" s="116">
        <v>12</v>
      </c>
      <c r="L70" s="67">
        <v>12</v>
      </c>
      <c r="M70" s="68">
        <f t="shared" si="10"/>
        <v>0.56818181818181823</v>
      </c>
      <c r="N70" s="67">
        <f t="shared" si="11"/>
        <v>49</v>
      </c>
      <c r="O70" s="71">
        <f t="shared" si="12"/>
        <v>1.1136363636363635</v>
      </c>
      <c r="P70" s="70">
        <f t="shared" si="13"/>
        <v>0.75</v>
      </c>
      <c r="Q70" s="79"/>
    </row>
    <row r="71" spans="1:17" ht="15">
      <c r="A71" s="32" t="s">
        <v>73</v>
      </c>
      <c r="B71" s="67">
        <v>14</v>
      </c>
      <c r="C71" s="67">
        <v>48</v>
      </c>
      <c r="D71" s="67"/>
      <c r="E71" s="67">
        <v>1</v>
      </c>
      <c r="F71" s="67">
        <v>47</v>
      </c>
      <c r="G71" s="67">
        <v>24</v>
      </c>
      <c r="H71" s="67">
        <v>2</v>
      </c>
      <c r="I71" s="67"/>
      <c r="J71" s="67"/>
      <c r="K71" s="67">
        <v>14</v>
      </c>
      <c r="L71" s="67">
        <v>11</v>
      </c>
      <c r="M71" s="68">
        <f t="shared" si="10"/>
        <v>0.51063829787234039</v>
      </c>
      <c r="N71" s="67">
        <f t="shared" si="11"/>
        <v>49</v>
      </c>
      <c r="O71" s="71">
        <f t="shared" si="12"/>
        <v>1.0425531914893618</v>
      </c>
      <c r="P71" s="70">
        <f t="shared" si="13"/>
        <v>0.55319148936170215</v>
      </c>
      <c r="Q71" s="79"/>
    </row>
    <row r="72" spans="1:17" ht="15">
      <c r="A72" s="33" t="s">
        <v>91</v>
      </c>
      <c r="B72" s="67">
        <v>13</v>
      </c>
      <c r="C72" s="67">
        <v>45</v>
      </c>
      <c r="D72" s="67"/>
      <c r="E72" s="67">
        <v>2</v>
      </c>
      <c r="F72" s="67">
        <v>44</v>
      </c>
      <c r="G72" s="67">
        <v>21</v>
      </c>
      <c r="H72" s="109">
        <v>3</v>
      </c>
      <c r="I72" s="67"/>
      <c r="J72" s="67"/>
      <c r="K72" s="109">
        <v>13</v>
      </c>
      <c r="L72" s="109">
        <v>12</v>
      </c>
      <c r="M72" s="108">
        <f t="shared" si="10"/>
        <v>0.47727272727272729</v>
      </c>
      <c r="N72" s="109">
        <f t="shared" si="11"/>
        <v>46</v>
      </c>
      <c r="O72" s="111">
        <f t="shared" si="12"/>
        <v>1.0454545454545454</v>
      </c>
      <c r="P72" s="112">
        <f t="shared" si="13"/>
        <v>0.54545454545454541</v>
      </c>
      <c r="Q72" s="79"/>
    </row>
    <row r="73" spans="1:17" ht="15">
      <c r="A73" s="33" t="s">
        <v>124</v>
      </c>
      <c r="B73" s="67">
        <v>15</v>
      </c>
      <c r="C73" s="67">
        <v>52</v>
      </c>
      <c r="D73" s="67"/>
      <c r="E73" s="67">
        <v>1</v>
      </c>
      <c r="F73" s="67">
        <v>51</v>
      </c>
      <c r="G73" s="67">
        <v>24</v>
      </c>
      <c r="H73" s="67"/>
      <c r="I73" s="67"/>
      <c r="J73" s="67"/>
      <c r="K73" s="109">
        <v>14</v>
      </c>
      <c r="L73" s="109">
        <v>7</v>
      </c>
      <c r="M73" s="108">
        <f t="shared" si="10"/>
        <v>0.47058823529411764</v>
      </c>
      <c r="N73" s="109">
        <f t="shared" si="11"/>
        <v>45</v>
      </c>
      <c r="O73" s="111">
        <f t="shared" si="12"/>
        <v>0.88235294117647056</v>
      </c>
      <c r="P73" s="112">
        <f t="shared" si="13"/>
        <v>0.47058823529411764</v>
      </c>
      <c r="Q73" s="79"/>
    </row>
    <row r="74" spans="1:17" ht="15">
      <c r="A74" s="31" t="s">
        <v>108</v>
      </c>
      <c r="B74" s="67">
        <v>11</v>
      </c>
      <c r="C74" s="67">
        <v>38</v>
      </c>
      <c r="D74" s="67"/>
      <c r="E74" s="67"/>
      <c r="F74" s="67">
        <v>38</v>
      </c>
      <c r="G74" s="67">
        <v>15</v>
      </c>
      <c r="H74" s="67">
        <v>4</v>
      </c>
      <c r="I74" s="67"/>
      <c r="J74" s="67"/>
      <c r="K74" s="67">
        <v>8</v>
      </c>
      <c r="L74" s="67">
        <v>9</v>
      </c>
      <c r="M74" s="68">
        <f t="shared" si="10"/>
        <v>0.39473684210526316</v>
      </c>
      <c r="N74" s="67">
        <f t="shared" si="11"/>
        <v>32</v>
      </c>
      <c r="O74" s="71">
        <f t="shared" si="12"/>
        <v>0.84210526315789469</v>
      </c>
      <c r="P74" s="70">
        <f t="shared" si="13"/>
        <v>0.5</v>
      </c>
      <c r="Q74" s="79"/>
    </row>
    <row r="75" spans="1:17" ht="15">
      <c r="A75" s="31" t="s">
        <v>138</v>
      </c>
      <c r="B75" s="67">
        <v>6</v>
      </c>
      <c r="C75" s="67">
        <v>22</v>
      </c>
      <c r="D75" s="67"/>
      <c r="E75" s="67">
        <v>1</v>
      </c>
      <c r="F75" s="67">
        <v>21</v>
      </c>
      <c r="G75" s="67">
        <v>13</v>
      </c>
      <c r="H75" s="67">
        <v>3</v>
      </c>
      <c r="I75" s="67">
        <v>1</v>
      </c>
      <c r="J75" s="67"/>
      <c r="K75" s="67">
        <v>9</v>
      </c>
      <c r="L75" s="67">
        <v>7</v>
      </c>
      <c r="M75" s="68">
        <f t="shared" si="10"/>
        <v>0.61904761904761907</v>
      </c>
      <c r="N75" s="67">
        <f t="shared" si="11"/>
        <v>29</v>
      </c>
      <c r="O75" s="71">
        <f t="shared" si="12"/>
        <v>1.3809523809523809</v>
      </c>
      <c r="P75" s="70">
        <f t="shared" si="13"/>
        <v>0.8571428571428571</v>
      </c>
      <c r="Q75" s="79"/>
    </row>
    <row r="76" spans="1:17" ht="15">
      <c r="A76" s="33" t="s">
        <v>40</v>
      </c>
      <c r="B76" s="67">
        <v>12</v>
      </c>
      <c r="C76" s="67">
        <v>42</v>
      </c>
      <c r="D76" s="67">
        <v>1</v>
      </c>
      <c r="E76" s="67">
        <v>1</v>
      </c>
      <c r="F76" s="67">
        <v>40</v>
      </c>
      <c r="G76" s="67">
        <v>14</v>
      </c>
      <c r="H76" s="109">
        <v>1</v>
      </c>
      <c r="I76" s="67"/>
      <c r="J76" s="67"/>
      <c r="K76" s="109">
        <v>9</v>
      </c>
      <c r="L76" s="116">
        <v>6</v>
      </c>
      <c r="M76" s="117">
        <f t="shared" si="10"/>
        <v>0.35</v>
      </c>
      <c r="N76" s="109">
        <f t="shared" si="11"/>
        <v>29</v>
      </c>
      <c r="O76" s="119">
        <f t="shared" si="12"/>
        <v>0.72499999999999998</v>
      </c>
      <c r="P76" s="120">
        <f t="shared" si="13"/>
        <v>0.375</v>
      </c>
      <c r="Q76" s="79"/>
    </row>
    <row r="77" spans="1:17" ht="15">
      <c r="A77" s="32" t="s">
        <v>196</v>
      </c>
      <c r="B77" s="67">
        <v>3</v>
      </c>
      <c r="C77" s="67">
        <v>9</v>
      </c>
      <c r="D77" s="67"/>
      <c r="E77" s="67"/>
      <c r="F77" s="67">
        <v>9</v>
      </c>
      <c r="G77" s="67">
        <v>7</v>
      </c>
      <c r="H77" s="67">
        <v>2</v>
      </c>
      <c r="I77" s="67"/>
      <c r="J77" s="67"/>
      <c r="K77" s="67">
        <v>3</v>
      </c>
      <c r="L77" s="67">
        <v>4</v>
      </c>
      <c r="M77" s="68">
        <f t="shared" si="10"/>
        <v>0.77777777777777779</v>
      </c>
      <c r="N77" s="67">
        <f t="shared" si="11"/>
        <v>14</v>
      </c>
      <c r="O77" s="71">
        <f t="shared" si="12"/>
        <v>1.5555555555555556</v>
      </c>
      <c r="P77" s="70">
        <f t="shared" si="13"/>
        <v>1</v>
      </c>
      <c r="Q77" s="79"/>
    </row>
    <row r="78" spans="1:17" ht="15">
      <c r="A78" s="33" t="s">
        <v>112</v>
      </c>
      <c r="B78" s="67">
        <v>2</v>
      </c>
      <c r="C78" s="67">
        <f>F78+E78+D78</f>
        <v>7</v>
      </c>
      <c r="D78" s="67"/>
      <c r="E78" s="67">
        <v>1</v>
      </c>
      <c r="F78" s="67">
        <v>6</v>
      </c>
      <c r="G78" s="67">
        <v>5</v>
      </c>
      <c r="H78" s="67"/>
      <c r="I78" s="67"/>
      <c r="J78" s="67"/>
      <c r="K78" s="67">
        <v>3</v>
      </c>
      <c r="L78" s="67">
        <v>2</v>
      </c>
      <c r="M78" s="68">
        <f t="shared" si="10"/>
        <v>0.83333333333333337</v>
      </c>
      <c r="N78" s="67">
        <f t="shared" si="11"/>
        <v>10</v>
      </c>
      <c r="O78" s="71">
        <f t="shared" si="12"/>
        <v>1.6666666666666667</v>
      </c>
      <c r="P78" s="70">
        <f t="shared" si="13"/>
        <v>0.83333333333333337</v>
      </c>
      <c r="Q78" s="79"/>
    </row>
    <row r="79" spans="1:17" ht="15">
      <c r="A79" s="31" t="s">
        <v>90</v>
      </c>
      <c r="B79" s="67">
        <v>2</v>
      </c>
      <c r="C79" s="67">
        <f>F79+E79+D79</f>
        <v>7</v>
      </c>
      <c r="D79" s="67"/>
      <c r="E79" s="67">
        <v>1</v>
      </c>
      <c r="F79" s="67">
        <v>6</v>
      </c>
      <c r="G79" s="67">
        <v>4</v>
      </c>
      <c r="H79" s="67">
        <v>1</v>
      </c>
      <c r="I79" s="67"/>
      <c r="J79" s="67">
        <v>1</v>
      </c>
      <c r="K79" s="67">
        <v>2</v>
      </c>
      <c r="L79" s="67">
        <v>4</v>
      </c>
      <c r="M79" s="68">
        <f t="shared" si="10"/>
        <v>0.66666666666666663</v>
      </c>
      <c r="N79" s="67">
        <f t="shared" si="11"/>
        <v>10</v>
      </c>
      <c r="O79" s="71">
        <f t="shared" si="12"/>
        <v>1.6666666666666667</v>
      </c>
      <c r="P79" s="70">
        <f t="shared" si="13"/>
        <v>1.3333333333333333</v>
      </c>
      <c r="Q79" s="79"/>
    </row>
    <row r="80" spans="1:17" ht="15">
      <c r="A80" s="113" t="s">
        <v>229</v>
      </c>
      <c r="B80" s="67">
        <v>3</v>
      </c>
      <c r="C80" s="67">
        <f>F80+E80+D80</f>
        <v>10</v>
      </c>
      <c r="D80" s="67"/>
      <c r="E80" s="67"/>
      <c r="F80" s="67">
        <v>10</v>
      </c>
      <c r="G80" s="67">
        <v>5</v>
      </c>
      <c r="H80" s="67"/>
      <c r="I80" s="67"/>
      <c r="J80" s="67"/>
      <c r="K80" s="67">
        <v>1</v>
      </c>
      <c r="L80" s="67">
        <v>2</v>
      </c>
      <c r="M80" s="68">
        <f t="shared" si="10"/>
        <v>0.5</v>
      </c>
      <c r="N80" s="67">
        <f t="shared" si="11"/>
        <v>8</v>
      </c>
      <c r="O80" s="71">
        <f t="shared" si="12"/>
        <v>0.8</v>
      </c>
      <c r="P80" s="70">
        <f t="shared" si="13"/>
        <v>0.5</v>
      </c>
      <c r="Q80" s="79"/>
    </row>
    <row r="81" spans="1:17" ht="15">
      <c r="A81" s="32" t="s">
        <v>250</v>
      </c>
      <c r="B81" s="67">
        <v>1</v>
      </c>
      <c r="C81" s="67">
        <v>4</v>
      </c>
      <c r="D81" s="67"/>
      <c r="E81" s="67"/>
      <c r="F81" s="67">
        <v>4</v>
      </c>
      <c r="G81" s="67">
        <v>2</v>
      </c>
      <c r="H81" s="67"/>
      <c r="I81" s="67">
        <v>1</v>
      </c>
      <c r="J81" s="67"/>
      <c r="K81" s="67">
        <v>1</v>
      </c>
      <c r="L81" s="67">
        <v>3</v>
      </c>
      <c r="M81" s="68">
        <f t="shared" si="10"/>
        <v>0.5</v>
      </c>
      <c r="N81" s="67">
        <f t="shared" si="11"/>
        <v>6</v>
      </c>
      <c r="O81" s="71">
        <f t="shared" si="12"/>
        <v>1.5</v>
      </c>
      <c r="P81" s="70">
        <f t="shared" si="13"/>
        <v>1</v>
      </c>
      <c r="Q81" s="79"/>
    </row>
    <row r="82" spans="1:17" ht="15">
      <c r="A82" s="32" t="s">
        <v>251</v>
      </c>
      <c r="B82" s="67">
        <v>1</v>
      </c>
      <c r="C82" s="67">
        <v>3</v>
      </c>
      <c r="D82" s="67"/>
      <c r="E82" s="67"/>
      <c r="F82" s="67">
        <v>3</v>
      </c>
      <c r="G82" s="67">
        <v>1</v>
      </c>
      <c r="H82" s="67"/>
      <c r="I82" s="67"/>
      <c r="J82" s="67"/>
      <c r="K82" s="67">
        <v>1</v>
      </c>
      <c r="L82" s="67">
        <v>2</v>
      </c>
      <c r="M82" s="68">
        <f t="shared" si="10"/>
        <v>0.33333333333333331</v>
      </c>
      <c r="N82" s="67">
        <f t="shared" si="11"/>
        <v>4</v>
      </c>
      <c r="O82" s="71">
        <f t="shared" si="12"/>
        <v>1.3333333333333333</v>
      </c>
      <c r="P82" s="70">
        <f t="shared" si="13"/>
        <v>0.33333333333333331</v>
      </c>
      <c r="Q82" s="79"/>
    </row>
    <row r="83" spans="1:17" ht="15">
      <c r="A83" s="115" t="s">
        <v>114</v>
      </c>
      <c r="B83" s="67">
        <v>2</v>
      </c>
      <c r="C83" s="67">
        <f>F83+E83+D83</f>
        <v>5</v>
      </c>
      <c r="D83" s="67"/>
      <c r="E83" s="67"/>
      <c r="F83" s="67">
        <v>5</v>
      </c>
      <c r="G83" s="67">
        <v>1</v>
      </c>
      <c r="H83" s="67"/>
      <c r="I83" s="67"/>
      <c r="J83" s="67"/>
      <c r="K83" s="67">
        <v>1</v>
      </c>
      <c r="L83" s="67">
        <v>2</v>
      </c>
      <c r="M83" s="68">
        <f t="shared" si="10"/>
        <v>0.2</v>
      </c>
      <c r="N83" s="67">
        <f t="shared" si="11"/>
        <v>4</v>
      </c>
      <c r="O83" s="71">
        <f t="shared" si="12"/>
        <v>0.8</v>
      </c>
      <c r="P83" s="70">
        <f t="shared" si="13"/>
        <v>0.2</v>
      </c>
      <c r="Q83" s="79"/>
    </row>
    <row r="84" spans="1:17" ht="5.0999999999999996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48"/>
      <c r="P84" s="42"/>
    </row>
    <row r="85" spans="1:17" ht="15">
      <c r="A85" s="5" t="s">
        <v>9</v>
      </c>
      <c r="B85" s="5"/>
      <c r="C85" s="45">
        <f>SUM(C65:C84)</f>
        <v>571</v>
      </c>
      <c r="D85" s="45">
        <f t="shared" ref="D85:L85" si="14">SUM(D65:D84)</f>
        <v>4</v>
      </c>
      <c r="E85" s="45">
        <f t="shared" si="14"/>
        <v>16</v>
      </c>
      <c r="F85" s="45">
        <f t="shared" si="14"/>
        <v>552</v>
      </c>
      <c r="G85" s="45">
        <f t="shared" si="14"/>
        <v>313</v>
      </c>
      <c r="H85" s="45">
        <f t="shared" si="14"/>
        <v>63</v>
      </c>
      <c r="I85" s="45">
        <f t="shared" si="14"/>
        <v>13</v>
      </c>
      <c r="J85" s="45">
        <f t="shared" si="14"/>
        <v>8</v>
      </c>
      <c r="K85" s="45">
        <f t="shared" si="14"/>
        <v>178</v>
      </c>
      <c r="L85" s="45">
        <f t="shared" si="14"/>
        <v>178</v>
      </c>
      <c r="M85" s="1">
        <f>(G85/F85)</f>
        <v>0.56702898550724634</v>
      </c>
      <c r="N85" s="29">
        <f>G85+K85+L85</f>
        <v>669</v>
      </c>
      <c r="O85" s="49">
        <f>N85/F85</f>
        <v>1.2119565217391304</v>
      </c>
      <c r="P85" s="46">
        <f>((G85-H85-I85-J85)+(2*H85)+(3*I85)+(4*J85))/F85</f>
        <v>0.77173913043478259</v>
      </c>
    </row>
    <row r="86" spans="1:17" ht="30" customHeight="1">
      <c r="A86" s="124" t="s">
        <v>55</v>
      </c>
      <c r="B86" s="124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5"/>
    </row>
    <row r="87" spans="1:17" ht="15.75">
      <c r="A87" s="2" t="s">
        <v>30</v>
      </c>
      <c r="B87" s="3" t="s">
        <v>31</v>
      </c>
      <c r="C87" s="3" t="s">
        <v>42</v>
      </c>
      <c r="D87" s="3" t="s">
        <v>29</v>
      </c>
      <c r="E87" s="3" t="s">
        <v>37</v>
      </c>
      <c r="F87" s="3" t="s">
        <v>1</v>
      </c>
      <c r="G87" s="3" t="s">
        <v>2</v>
      </c>
      <c r="H87" s="3" t="s">
        <v>3</v>
      </c>
      <c r="I87" s="3" t="s">
        <v>4</v>
      </c>
      <c r="J87" s="3" t="s">
        <v>5</v>
      </c>
      <c r="K87" s="3" t="s">
        <v>6</v>
      </c>
      <c r="L87" s="3" t="s">
        <v>7</v>
      </c>
      <c r="M87" s="3" t="s">
        <v>8</v>
      </c>
      <c r="N87" s="3" t="s">
        <v>10</v>
      </c>
      <c r="O87" s="47" t="s">
        <v>25</v>
      </c>
      <c r="P87" s="3" t="s">
        <v>43</v>
      </c>
    </row>
    <row r="88" spans="1:17" ht="5.0999999999999996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48"/>
      <c r="P88" s="7"/>
    </row>
    <row r="89" spans="1:17" ht="15">
      <c r="A89" s="5" t="s">
        <v>26</v>
      </c>
      <c r="B89" s="67">
        <v>14</v>
      </c>
      <c r="C89" s="67">
        <v>49</v>
      </c>
      <c r="D89" s="67">
        <v>1</v>
      </c>
      <c r="E89" s="67">
        <v>1</v>
      </c>
      <c r="F89" s="67">
        <v>47</v>
      </c>
      <c r="G89" s="67">
        <v>30</v>
      </c>
      <c r="H89" s="103">
        <v>9</v>
      </c>
      <c r="I89" s="67">
        <v>1</v>
      </c>
      <c r="J89" s="67"/>
      <c r="K89" s="67">
        <v>13</v>
      </c>
      <c r="L89" s="103">
        <v>25</v>
      </c>
      <c r="M89" s="68">
        <f t="shared" ref="M89:M109" si="15">(G89/F89)</f>
        <v>0.63829787234042556</v>
      </c>
      <c r="N89" s="103">
        <f t="shared" ref="N89:N109" si="16">(G89+K89+L89)</f>
        <v>68</v>
      </c>
      <c r="O89" s="104">
        <f t="shared" ref="O89:O109" si="17">(N89/F89)</f>
        <v>1.446808510638298</v>
      </c>
      <c r="P89" s="70">
        <f t="shared" ref="P89:P109" si="18">((G89-H89-I89-J89)+(2*H89)+(3*I89)+(4*J89))/F89</f>
        <v>0.87234042553191493</v>
      </c>
      <c r="Q89" s="79"/>
    </row>
    <row r="90" spans="1:17" ht="15">
      <c r="A90" s="28" t="s">
        <v>105</v>
      </c>
      <c r="B90" s="67">
        <v>14</v>
      </c>
      <c r="C90" s="67">
        <v>48</v>
      </c>
      <c r="D90" s="67">
        <v>1</v>
      </c>
      <c r="E90" s="67">
        <v>3</v>
      </c>
      <c r="F90" s="67">
        <v>44</v>
      </c>
      <c r="G90" s="67">
        <v>27</v>
      </c>
      <c r="H90" s="67">
        <v>7</v>
      </c>
      <c r="I90" s="103">
        <v>2</v>
      </c>
      <c r="J90" s="103">
        <v>2</v>
      </c>
      <c r="K90" s="67">
        <v>17</v>
      </c>
      <c r="L90" s="67">
        <v>19</v>
      </c>
      <c r="M90" s="68">
        <f t="shared" si="15"/>
        <v>0.61363636363636365</v>
      </c>
      <c r="N90" s="67">
        <f t="shared" si="16"/>
        <v>63</v>
      </c>
      <c r="O90" s="104">
        <f t="shared" si="17"/>
        <v>1.4318181818181819</v>
      </c>
      <c r="P90" s="106">
        <f t="shared" si="18"/>
        <v>1</v>
      </c>
      <c r="Q90" s="79"/>
    </row>
    <row r="91" spans="1:17" ht="15">
      <c r="A91" s="28" t="s">
        <v>111</v>
      </c>
      <c r="B91" s="67">
        <v>12</v>
      </c>
      <c r="C91" s="67">
        <v>43</v>
      </c>
      <c r="D91" s="67"/>
      <c r="E91" s="67"/>
      <c r="F91" s="67">
        <v>43</v>
      </c>
      <c r="G91" s="67">
        <v>24</v>
      </c>
      <c r="H91" s="116">
        <v>6</v>
      </c>
      <c r="I91" s="103">
        <v>3</v>
      </c>
      <c r="J91" s="67"/>
      <c r="K91" s="116">
        <v>15</v>
      </c>
      <c r="L91" s="67">
        <v>11</v>
      </c>
      <c r="M91" s="117">
        <f t="shared" si="15"/>
        <v>0.55813953488372092</v>
      </c>
      <c r="N91" s="67">
        <f t="shared" si="16"/>
        <v>50</v>
      </c>
      <c r="O91" s="71">
        <f t="shared" si="17"/>
        <v>1.1627906976744187</v>
      </c>
      <c r="P91" s="70">
        <f t="shared" si="18"/>
        <v>0.83720930232558144</v>
      </c>
      <c r="Q91" s="79"/>
    </row>
    <row r="92" spans="1:17" ht="15">
      <c r="A92" s="74" t="s">
        <v>126</v>
      </c>
      <c r="B92" s="67">
        <v>12</v>
      </c>
      <c r="C92" s="67">
        <v>46</v>
      </c>
      <c r="D92" s="67">
        <v>2</v>
      </c>
      <c r="E92" s="67">
        <v>1</v>
      </c>
      <c r="F92" s="67">
        <v>43</v>
      </c>
      <c r="G92" s="67">
        <v>22</v>
      </c>
      <c r="H92" s="67"/>
      <c r="I92" s="67"/>
      <c r="J92" s="67"/>
      <c r="K92" s="109">
        <v>14</v>
      </c>
      <c r="L92" s="109">
        <v>13</v>
      </c>
      <c r="M92" s="108">
        <f t="shared" si="15"/>
        <v>0.51162790697674421</v>
      </c>
      <c r="N92" s="109">
        <f t="shared" si="16"/>
        <v>49</v>
      </c>
      <c r="O92" s="111">
        <f t="shared" si="17"/>
        <v>1.1395348837209303</v>
      </c>
      <c r="P92" s="112">
        <f t="shared" si="18"/>
        <v>0.51162790697674421</v>
      </c>
      <c r="Q92" s="79"/>
    </row>
    <row r="93" spans="1:17" ht="15">
      <c r="A93" s="28" t="s">
        <v>103</v>
      </c>
      <c r="B93" s="67">
        <v>11</v>
      </c>
      <c r="C93" s="67">
        <v>41</v>
      </c>
      <c r="D93" s="67"/>
      <c r="E93" s="67"/>
      <c r="F93" s="67">
        <v>41</v>
      </c>
      <c r="G93" s="67">
        <v>22</v>
      </c>
      <c r="H93" s="67">
        <v>5</v>
      </c>
      <c r="I93" s="103">
        <v>2</v>
      </c>
      <c r="J93" s="67"/>
      <c r="K93" s="116">
        <v>14</v>
      </c>
      <c r="L93" s="67">
        <v>7</v>
      </c>
      <c r="M93" s="68">
        <f t="shared" si="15"/>
        <v>0.53658536585365857</v>
      </c>
      <c r="N93" s="67">
        <f t="shared" si="16"/>
        <v>43</v>
      </c>
      <c r="O93" s="71">
        <f t="shared" si="17"/>
        <v>1.0487804878048781</v>
      </c>
      <c r="P93" s="120">
        <f t="shared" si="18"/>
        <v>0.75609756097560976</v>
      </c>
      <c r="Q93" s="79"/>
    </row>
    <row r="94" spans="1:17" ht="15">
      <c r="A94" s="28" t="s">
        <v>139</v>
      </c>
      <c r="B94" s="67">
        <v>11</v>
      </c>
      <c r="C94" s="67">
        <v>36</v>
      </c>
      <c r="D94" s="67"/>
      <c r="E94" s="67"/>
      <c r="F94" s="67">
        <v>36</v>
      </c>
      <c r="G94" s="67">
        <v>21</v>
      </c>
      <c r="H94" s="67">
        <v>4</v>
      </c>
      <c r="I94" s="103">
        <v>2</v>
      </c>
      <c r="J94" s="67">
        <v>1</v>
      </c>
      <c r="K94" s="67">
        <v>14</v>
      </c>
      <c r="L94" s="67">
        <v>7</v>
      </c>
      <c r="M94" s="68">
        <f t="shared" si="15"/>
        <v>0.58333333333333337</v>
      </c>
      <c r="N94" s="67">
        <f t="shared" si="16"/>
        <v>42</v>
      </c>
      <c r="O94" s="71">
        <f t="shared" si="17"/>
        <v>1.1666666666666667</v>
      </c>
      <c r="P94" s="70">
        <f t="shared" si="18"/>
        <v>0.88888888888888884</v>
      </c>
      <c r="Q94" s="79"/>
    </row>
    <row r="95" spans="1:17" ht="15">
      <c r="A95" s="28" t="s">
        <v>113</v>
      </c>
      <c r="B95" s="67">
        <v>12</v>
      </c>
      <c r="C95" s="67">
        <v>45</v>
      </c>
      <c r="D95" s="67"/>
      <c r="E95" s="67"/>
      <c r="F95" s="67">
        <v>45</v>
      </c>
      <c r="G95" s="67">
        <v>20</v>
      </c>
      <c r="H95" s="103">
        <v>8</v>
      </c>
      <c r="I95" s="67">
        <v>1</v>
      </c>
      <c r="J95" s="67">
        <v>1</v>
      </c>
      <c r="K95" s="67">
        <v>10</v>
      </c>
      <c r="L95" s="67">
        <v>9</v>
      </c>
      <c r="M95" s="68">
        <f t="shared" si="15"/>
        <v>0.44444444444444442</v>
      </c>
      <c r="N95" s="67">
        <f t="shared" si="16"/>
        <v>39</v>
      </c>
      <c r="O95" s="71">
        <f t="shared" si="17"/>
        <v>0.8666666666666667</v>
      </c>
      <c r="P95" s="70">
        <f t="shared" si="18"/>
        <v>0.73333333333333328</v>
      </c>
      <c r="Q95" s="79"/>
    </row>
    <row r="96" spans="1:17" ht="15">
      <c r="A96" s="28" t="s">
        <v>106</v>
      </c>
      <c r="B96" s="67">
        <v>8</v>
      </c>
      <c r="C96" s="67">
        <v>28</v>
      </c>
      <c r="D96" s="67"/>
      <c r="E96" s="67">
        <v>1</v>
      </c>
      <c r="F96" s="67">
        <v>27</v>
      </c>
      <c r="G96" s="67">
        <v>13</v>
      </c>
      <c r="H96" s="67">
        <v>2</v>
      </c>
      <c r="I96" s="67"/>
      <c r="J96" s="103">
        <v>3</v>
      </c>
      <c r="K96" s="67">
        <v>7</v>
      </c>
      <c r="L96" s="67">
        <v>8</v>
      </c>
      <c r="M96" s="68">
        <f t="shared" si="15"/>
        <v>0.48148148148148145</v>
      </c>
      <c r="N96" s="67">
        <f t="shared" si="16"/>
        <v>28</v>
      </c>
      <c r="O96" s="71">
        <f t="shared" si="17"/>
        <v>1.037037037037037</v>
      </c>
      <c r="P96" s="70">
        <f t="shared" si="18"/>
        <v>0.88888888888888884</v>
      </c>
      <c r="Q96" s="79"/>
    </row>
    <row r="97" spans="1:17" ht="15">
      <c r="A97" s="5" t="s">
        <v>50</v>
      </c>
      <c r="B97" s="67">
        <v>5</v>
      </c>
      <c r="C97" s="67">
        <f>D97+E97+F97</f>
        <v>19</v>
      </c>
      <c r="D97" s="67"/>
      <c r="E97" s="67"/>
      <c r="F97" s="67">
        <v>19</v>
      </c>
      <c r="G97" s="67">
        <v>13</v>
      </c>
      <c r="H97" s="67"/>
      <c r="I97" s="103">
        <v>2</v>
      </c>
      <c r="J97" s="67">
        <v>1</v>
      </c>
      <c r="K97" s="67">
        <v>5</v>
      </c>
      <c r="L97" s="67">
        <v>5</v>
      </c>
      <c r="M97" s="68">
        <f t="shared" si="15"/>
        <v>0.68421052631578949</v>
      </c>
      <c r="N97" s="67">
        <f t="shared" si="16"/>
        <v>23</v>
      </c>
      <c r="O97" s="71">
        <f t="shared" si="17"/>
        <v>1.2105263157894737</v>
      </c>
      <c r="P97" s="70">
        <f t="shared" si="18"/>
        <v>1.0526315789473684</v>
      </c>
      <c r="Q97" s="79"/>
    </row>
    <row r="98" spans="1:17" ht="15">
      <c r="A98" s="5" t="s">
        <v>179</v>
      </c>
      <c r="B98" s="67">
        <v>5</v>
      </c>
      <c r="C98" s="67">
        <f>D98+E98+F98</f>
        <v>18</v>
      </c>
      <c r="D98" s="67">
        <v>1</v>
      </c>
      <c r="E98" s="67"/>
      <c r="F98" s="67">
        <v>17</v>
      </c>
      <c r="G98" s="67">
        <v>9</v>
      </c>
      <c r="H98" s="67">
        <v>1</v>
      </c>
      <c r="I98" s="67"/>
      <c r="J98" s="67">
        <v>1</v>
      </c>
      <c r="K98" s="67">
        <v>5</v>
      </c>
      <c r="L98" s="67">
        <v>8</v>
      </c>
      <c r="M98" s="68">
        <f t="shared" si="15"/>
        <v>0.52941176470588236</v>
      </c>
      <c r="N98" s="67">
        <f t="shared" si="16"/>
        <v>22</v>
      </c>
      <c r="O98" s="71">
        <f t="shared" si="17"/>
        <v>1.2941176470588236</v>
      </c>
      <c r="P98" s="70">
        <f t="shared" si="18"/>
        <v>0.76470588235294112</v>
      </c>
      <c r="Q98" s="79"/>
    </row>
    <row r="99" spans="1:17" ht="15">
      <c r="A99" s="74" t="s">
        <v>140</v>
      </c>
      <c r="B99" s="67">
        <v>11</v>
      </c>
      <c r="C99" s="67">
        <v>36</v>
      </c>
      <c r="D99" s="67"/>
      <c r="E99" s="67"/>
      <c r="F99" s="67">
        <v>36</v>
      </c>
      <c r="G99" s="67">
        <v>12</v>
      </c>
      <c r="H99" s="67"/>
      <c r="I99" s="67"/>
      <c r="J99" s="67"/>
      <c r="K99" s="67">
        <v>1</v>
      </c>
      <c r="L99" s="116">
        <v>4</v>
      </c>
      <c r="M99" s="68">
        <f t="shared" si="15"/>
        <v>0.33333333333333331</v>
      </c>
      <c r="N99" s="67">
        <f t="shared" si="16"/>
        <v>17</v>
      </c>
      <c r="O99" s="71">
        <f t="shared" si="17"/>
        <v>0.47222222222222221</v>
      </c>
      <c r="P99" s="70">
        <f t="shared" si="18"/>
        <v>0.33333333333333331</v>
      </c>
      <c r="Q99" s="79"/>
    </row>
    <row r="100" spans="1:17" ht="15">
      <c r="A100" s="74" t="s">
        <v>141</v>
      </c>
      <c r="B100" s="67">
        <v>12</v>
      </c>
      <c r="C100" s="67">
        <v>36</v>
      </c>
      <c r="D100" s="67"/>
      <c r="E100" s="67"/>
      <c r="F100" s="67">
        <v>36</v>
      </c>
      <c r="G100" s="67">
        <v>11</v>
      </c>
      <c r="H100" s="67"/>
      <c r="I100" s="67"/>
      <c r="J100" s="67"/>
      <c r="K100" s="67">
        <v>2</v>
      </c>
      <c r="L100" s="67">
        <v>3</v>
      </c>
      <c r="M100" s="68">
        <f t="shared" si="15"/>
        <v>0.30555555555555558</v>
      </c>
      <c r="N100" s="67">
        <f t="shared" si="16"/>
        <v>16</v>
      </c>
      <c r="O100" s="71">
        <f t="shared" si="17"/>
        <v>0.44444444444444442</v>
      </c>
      <c r="P100" s="70">
        <f t="shared" si="18"/>
        <v>0.30555555555555558</v>
      </c>
      <c r="Q100" s="79"/>
    </row>
    <row r="101" spans="1:17" ht="15">
      <c r="A101" s="74" t="s">
        <v>228</v>
      </c>
      <c r="B101" s="67">
        <v>5</v>
      </c>
      <c r="C101" s="67">
        <v>16</v>
      </c>
      <c r="D101" s="67"/>
      <c r="E101" s="67"/>
      <c r="F101" s="67">
        <v>16</v>
      </c>
      <c r="G101" s="67">
        <v>5</v>
      </c>
      <c r="H101" s="67"/>
      <c r="I101" s="109">
        <v>1</v>
      </c>
      <c r="J101" s="67"/>
      <c r="K101" s="67">
        <v>2</v>
      </c>
      <c r="L101" s="67">
        <v>4</v>
      </c>
      <c r="M101" s="68">
        <f t="shared" si="15"/>
        <v>0.3125</v>
      </c>
      <c r="N101" s="67">
        <f t="shared" si="16"/>
        <v>11</v>
      </c>
      <c r="O101" s="71">
        <f t="shared" si="17"/>
        <v>0.6875</v>
      </c>
      <c r="P101" s="70">
        <f t="shared" si="18"/>
        <v>0.4375</v>
      </c>
      <c r="Q101" s="79"/>
    </row>
    <row r="102" spans="1:17" ht="15">
      <c r="A102" s="74" t="s">
        <v>182</v>
      </c>
      <c r="B102" s="67">
        <v>1</v>
      </c>
      <c r="C102" s="67">
        <f>D102+E102+F102</f>
        <v>4</v>
      </c>
      <c r="D102" s="67"/>
      <c r="E102" s="67"/>
      <c r="F102" s="67">
        <v>4</v>
      </c>
      <c r="G102" s="67">
        <v>4</v>
      </c>
      <c r="H102" s="67"/>
      <c r="I102" s="67"/>
      <c r="J102" s="67"/>
      <c r="K102" s="67">
        <v>2</v>
      </c>
      <c r="L102" s="67"/>
      <c r="M102" s="68">
        <f t="shared" si="15"/>
        <v>1</v>
      </c>
      <c r="N102" s="67">
        <f t="shared" si="16"/>
        <v>6</v>
      </c>
      <c r="O102" s="71">
        <f t="shared" si="17"/>
        <v>1.5</v>
      </c>
      <c r="P102" s="70">
        <f t="shared" si="18"/>
        <v>1</v>
      </c>
      <c r="Q102" s="79"/>
    </row>
    <row r="103" spans="1:17" ht="15">
      <c r="A103" s="74" t="s">
        <v>235</v>
      </c>
      <c r="B103" s="67">
        <v>3</v>
      </c>
      <c r="C103" s="67">
        <v>10</v>
      </c>
      <c r="D103" s="67"/>
      <c r="E103" s="67"/>
      <c r="F103" s="67">
        <v>10</v>
      </c>
      <c r="G103" s="67">
        <v>4</v>
      </c>
      <c r="H103" s="67"/>
      <c r="I103" s="67"/>
      <c r="J103" s="67"/>
      <c r="K103" s="67">
        <v>1</v>
      </c>
      <c r="L103" s="67">
        <v>1</v>
      </c>
      <c r="M103" s="68">
        <f t="shared" si="15"/>
        <v>0.4</v>
      </c>
      <c r="N103" s="67">
        <f t="shared" si="16"/>
        <v>6</v>
      </c>
      <c r="O103" s="71">
        <f t="shared" si="17"/>
        <v>0.6</v>
      </c>
      <c r="P103" s="70">
        <f t="shared" si="18"/>
        <v>0.4</v>
      </c>
      <c r="Q103" s="79"/>
    </row>
    <row r="104" spans="1:17" ht="15">
      <c r="A104" s="74" t="s">
        <v>183</v>
      </c>
      <c r="B104" s="67">
        <v>3</v>
      </c>
      <c r="C104" s="67">
        <f t="shared" ref="C104:C109" si="19">D104+E104+F104</f>
        <v>10</v>
      </c>
      <c r="D104" s="67"/>
      <c r="E104" s="67"/>
      <c r="F104" s="67">
        <v>10</v>
      </c>
      <c r="G104" s="67">
        <v>2</v>
      </c>
      <c r="H104" s="67"/>
      <c r="I104" s="67"/>
      <c r="J104" s="67"/>
      <c r="K104" s="67">
        <v>2</v>
      </c>
      <c r="L104" s="67">
        <v>1</v>
      </c>
      <c r="M104" s="68">
        <f t="shared" si="15"/>
        <v>0.2</v>
      </c>
      <c r="N104" s="67">
        <f t="shared" si="16"/>
        <v>5</v>
      </c>
      <c r="O104" s="71">
        <f t="shared" si="17"/>
        <v>0.5</v>
      </c>
      <c r="P104" s="70">
        <f t="shared" si="18"/>
        <v>0.2</v>
      </c>
      <c r="Q104" s="79"/>
    </row>
    <row r="105" spans="1:17" ht="15">
      <c r="A105" s="5" t="s">
        <v>63</v>
      </c>
      <c r="B105" s="67">
        <v>1</v>
      </c>
      <c r="C105" s="67">
        <f t="shared" si="19"/>
        <v>4</v>
      </c>
      <c r="D105" s="67"/>
      <c r="E105" s="67"/>
      <c r="F105" s="67">
        <v>4</v>
      </c>
      <c r="G105" s="67">
        <v>2</v>
      </c>
      <c r="H105" s="67"/>
      <c r="I105" s="67"/>
      <c r="J105" s="67"/>
      <c r="K105" s="67">
        <v>1</v>
      </c>
      <c r="L105" s="67">
        <v>1</v>
      </c>
      <c r="M105" s="68">
        <f t="shared" si="15"/>
        <v>0.5</v>
      </c>
      <c r="N105" s="67">
        <f t="shared" si="16"/>
        <v>4</v>
      </c>
      <c r="O105" s="71">
        <f t="shared" si="17"/>
        <v>1</v>
      </c>
      <c r="P105" s="70">
        <f t="shared" si="18"/>
        <v>0.5</v>
      </c>
      <c r="Q105" s="79"/>
    </row>
    <row r="106" spans="1:17" ht="15">
      <c r="A106" s="5" t="s">
        <v>203</v>
      </c>
      <c r="B106" s="67">
        <v>2</v>
      </c>
      <c r="C106" s="67">
        <f t="shared" si="19"/>
        <v>6</v>
      </c>
      <c r="D106" s="67"/>
      <c r="E106" s="67"/>
      <c r="F106" s="67">
        <v>6</v>
      </c>
      <c r="G106" s="67">
        <v>3</v>
      </c>
      <c r="H106" s="67"/>
      <c r="I106" s="67"/>
      <c r="J106" s="67"/>
      <c r="K106" s="67"/>
      <c r="L106" s="67">
        <v>1</v>
      </c>
      <c r="M106" s="68">
        <f t="shared" si="15"/>
        <v>0.5</v>
      </c>
      <c r="N106" s="67">
        <f t="shared" si="16"/>
        <v>4</v>
      </c>
      <c r="O106" s="71">
        <f t="shared" si="17"/>
        <v>0.66666666666666663</v>
      </c>
      <c r="P106" s="70">
        <f t="shared" si="18"/>
        <v>0.5</v>
      </c>
      <c r="Q106" s="79"/>
    </row>
    <row r="107" spans="1:17" ht="15">
      <c r="A107" s="5" t="s">
        <v>180</v>
      </c>
      <c r="B107" s="67">
        <v>1</v>
      </c>
      <c r="C107" s="67">
        <f t="shared" si="19"/>
        <v>4</v>
      </c>
      <c r="D107" s="67">
        <v>1</v>
      </c>
      <c r="E107" s="67"/>
      <c r="F107" s="67">
        <v>3</v>
      </c>
      <c r="G107" s="67">
        <v>2</v>
      </c>
      <c r="H107" s="67"/>
      <c r="I107" s="67"/>
      <c r="J107" s="67"/>
      <c r="K107" s="67">
        <v>1</v>
      </c>
      <c r="L107" s="67"/>
      <c r="M107" s="68">
        <f t="shared" si="15"/>
        <v>0.66666666666666663</v>
      </c>
      <c r="N107" s="67">
        <f t="shared" si="16"/>
        <v>3</v>
      </c>
      <c r="O107" s="71">
        <f t="shared" si="17"/>
        <v>1</v>
      </c>
      <c r="P107" s="70">
        <f t="shared" si="18"/>
        <v>0.66666666666666663</v>
      </c>
      <c r="Q107" s="79"/>
    </row>
    <row r="108" spans="1:17" ht="15">
      <c r="A108" s="74" t="s">
        <v>127</v>
      </c>
      <c r="B108" s="67">
        <v>1</v>
      </c>
      <c r="C108" s="67">
        <f t="shared" si="19"/>
        <v>4</v>
      </c>
      <c r="D108" s="67"/>
      <c r="E108" s="67"/>
      <c r="F108" s="67">
        <v>4</v>
      </c>
      <c r="G108" s="67">
        <v>2</v>
      </c>
      <c r="H108" s="67"/>
      <c r="I108" s="67"/>
      <c r="J108" s="67"/>
      <c r="K108" s="67"/>
      <c r="L108" s="67"/>
      <c r="M108" s="68">
        <f t="shared" si="15"/>
        <v>0.5</v>
      </c>
      <c r="N108" s="67">
        <f t="shared" si="16"/>
        <v>2</v>
      </c>
      <c r="O108" s="71">
        <f t="shared" si="17"/>
        <v>0.5</v>
      </c>
      <c r="P108" s="70">
        <f t="shared" si="18"/>
        <v>0.5</v>
      </c>
      <c r="Q108" s="79"/>
    </row>
    <row r="109" spans="1:17" ht="15">
      <c r="A109" s="5" t="s">
        <v>181</v>
      </c>
      <c r="B109" s="67">
        <v>1</v>
      </c>
      <c r="C109" s="67">
        <f t="shared" si="19"/>
        <v>4</v>
      </c>
      <c r="D109" s="67"/>
      <c r="E109" s="67"/>
      <c r="F109" s="67">
        <v>4</v>
      </c>
      <c r="G109" s="67">
        <v>1</v>
      </c>
      <c r="H109" s="67"/>
      <c r="I109" s="67"/>
      <c r="J109" s="67"/>
      <c r="K109" s="67">
        <v>1</v>
      </c>
      <c r="L109" s="67"/>
      <c r="M109" s="68">
        <f t="shared" si="15"/>
        <v>0.25</v>
      </c>
      <c r="N109" s="67">
        <f t="shared" si="16"/>
        <v>2</v>
      </c>
      <c r="O109" s="71">
        <f t="shared" si="17"/>
        <v>0.5</v>
      </c>
      <c r="P109" s="70">
        <f t="shared" si="18"/>
        <v>0.25</v>
      </c>
      <c r="Q109" s="79"/>
    </row>
    <row r="110" spans="1:17" ht="15">
      <c r="A110" s="96" t="s">
        <v>156</v>
      </c>
      <c r="B110" s="67">
        <v>1</v>
      </c>
      <c r="C110" s="67">
        <v>2</v>
      </c>
      <c r="D110" s="67"/>
      <c r="E110" s="67"/>
      <c r="F110" s="67">
        <v>2</v>
      </c>
      <c r="G110" s="67">
        <v>1</v>
      </c>
      <c r="H110" s="67"/>
      <c r="I110" s="67"/>
      <c r="J110" s="67"/>
      <c r="K110" s="67"/>
      <c r="L110" s="67"/>
      <c r="M110" s="68">
        <f t="shared" ref="M110" si="20">(G110/F110)</f>
        <v>0.5</v>
      </c>
      <c r="N110" s="67">
        <f t="shared" ref="N110" si="21">(G110+K110+L110)</f>
        <v>1</v>
      </c>
      <c r="O110" s="71">
        <f t="shared" ref="O110" si="22">(N110/F110)</f>
        <v>0.5</v>
      </c>
      <c r="P110" s="123">
        <f t="shared" ref="P110" si="23">((G110-H110-I110-J110)+(2*H110)+(3*I110)+(4*J110))/F110</f>
        <v>0.5</v>
      </c>
      <c r="Q110" s="79"/>
    </row>
    <row r="111" spans="1:17" ht="5.0999999999999996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48"/>
      <c r="P111" s="48"/>
    </row>
    <row r="112" spans="1:17" ht="15">
      <c r="A112" s="5" t="s">
        <v>9</v>
      </c>
      <c r="B112" s="5"/>
      <c r="C112" s="45">
        <f t="shared" ref="C112:J112" si="24">SUM(C90:C111)</f>
        <v>460</v>
      </c>
      <c r="D112" s="45">
        <f t="shared" si="24"/>
        <v>5</v>
      </c>
      <c r="E112" s="45">
        <f t="shared" si="24"/>
        <v>5</v>
      </c>
      <c r="F112" s="45">
        <f t="shared" si="24"/>
        <v>450</v>
      </c>
      <c r="G112" s="45">
        <f t="shared" si="24"/>
        <v>220</v>
      </c>
      <c r="H112" s="45">
        <f t="shared" si="24"/>
        <v>33</v>
      </c>
      <c r="I112" s="45">
        <f t="shared" si="24"/>
        <v>13</v>
      </c>
      <c r="J112" s="45">
        <f t="shared" si="24"/>
        <v>9</v>
      </c>
      <c r="K112" s="45">
        <f>SUM(K88:K111)</f>
        <v>127</v>
      </c>
      <c r="L112" s="45">
        <f>SUM(L88:L111)</f>
        <v>127</v>
      </c>
      <c r="M112" s="1">
        <f>(G112/F112)</f>
        <v>0.48888888888888887</v>
      </c>
      <c r="N112" s="29">
        <f>G112+K112+L112</f>
        <v>474</v>
      </c>
      <c r="O112" s="49">
        <f>N112/F112</f>
        <v>1.0533333333333332</v>
      </c>
      <c r="P112" s="46">
        <f>((G112-H112-I112-J112)+(2*H112)+(3*I112)+(4*J112))/F112</f>
        <v>0.68</v>
      </c>
    </row>
    <row r="113" spans="1:16" ht="30" customHeight="1">
      <c r="A113" s="124" t="s">
        <v>82</v>
      </c>
      <c r="B113" s="124"/>
      <c r="C113" s="124"/>
      <c r="D113" s="124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5"/>
    </row>
    <row r="114" spans="1:16" ht="15.75">
      <c r="A114" s="2" t="s">
        <v>30</v>
      </c>
      <c r="B114" s="3" t="s">
        <v>31</v>
      </c>
      <c r="C114" s="3" t="s">
        <v>42</v>
      </c>
      <c r="D114" s="3" t="s">
        <v>29</v>
      </c>
      <c r="E114" s="3" t="s">
        <v>37</v>
      </c>
      <c r="F114" s="3" t="s">
        <v>1</v>
      </c>
      <c r="G114" s="3" t="s">
        <v>2</v>
      </c>
      <c r="H114" s="3" t="s">
        <v>3</v>
      </c>
      <c r="I114" s="3" t="s">
        <v>4</v>
      </c>
      <c r="J114" s="3" t="s">
        <v>5</v>
      </c>
      <c r="K114" s="3" t="s">
        <v>6</v>
      </c>
      <c r="L114" s="3" t="s">
        <v>7</v>
      </c>
      <c r="M114" s="3" t="s">
        <v>8</v>
      </c>
      <c r="N114" s="3" t="s">
        <v>10</v>
      </c>
      <c r="O114" s="47" t="s">
        <v>25</v>
      </c>
      <c r="P114" s="3" t="s">
        <v>43</v>
      </c>
    </row>
    <row r="115" spans="1:16" ht="5.0999999999999996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48"/>
      <c r="P115" s="7"/>
    </row>
    <row r="116" spans="1:16" ht="15">
      <c r="A116" s="5" t="s">
        <v>94</v>
      </c>
      <c r="B116" s="67">
        <v>15</v>
      </c>
      <c r="C116" s="67">
        <v>57</v>
      </c>
      <c r="D116" s="67"/>
      <c r="E116" s="67">
        <v>2</v>
      </c>
      <c r="F116" s="67">
        <v>55</v>
      </c>
      <c r="G116" s="67">
        <v>32</v>
      </c>
      <c r="H116" s="103">
        <v>10</v>
      </c>
      <c r="I116" s="67">
        <v>1</v>
      </c>
      <c r="J116" s="103">
        <v>5</v>
      </c>
      <c r="K116" s="103">
        <v>22</v>
      </c>
      <c r="L116" s="103">
        <v>31</v>
      </c>
      <c r="M116" s="68">
        <f t="shared" ref="M116:M138" si="25">(G116/F116)</f>
        <v>0.58181818181818179</v>
      </c>
      <c r="N116" s="103">
        <f t="shared" ref="N116:N138" si="26">(G116+K116+L116)</f>
        <v>85</v>
      </c>
      <c r="O116" s="104">
        <f t="shared" ref="O116:O138" si="27">(N116/F116)</f>
        <v>1.5454545454545454</v>
      </c>
      <c r="P116" s="106">
        <f t="shared" ref="P116:P138" si="28">((G116-H116-I116-J116)+(2*H116)+(3*I116)+(4*J116))/F116</f>
        <v>1.0727272727272728</v>
      </c>
    </row>
    <row r="117" spans="1:16" ht="15">
      <c r="A117" s="5" t="s">
        <v>158</v>
      </c>
      <c r="B117" s="67">
        <v>14</v>
      </c>
      <c r="C117" s="67">
        <v>53</v>
      </c>
      <c r="D117" s="67">
        <v>1</v>
      </c>
      <c r="E117" s="67"/>
      <c r="F117" s="67">
        <v>52</v>
      </c>
      <c r="G117" s="67">
        <v>38</v>
      </c>
      <c r="H117" s="67">
        <v>7</v>
      </c>
      <c r="I117" s="67">
        <v>2</v>
      </c>
      <c r="J117" s="67"/>
      <c r="K117" s="67">
        <v>17</v>
      </c>
      <c r="L117" s="103">
        <v>21</v>
      </c>
      <c r="M117" s="102">
        <f t="shared" si="25"/>
        <v>0.73076923076923073</v>
      </c>
      <c r="N117" s="103">
        <f t="shared" si="26"/>
        <v>76</v>
      </c>
      <c r="O117" s="104">
        <f t="shared" si="27"/>
        <v>1.4615384615384615</v>
      </c>
      <c r="P117" s="106">
        <f t="shared" si="28"/>
        <v>0.94230769230769229</v>
      </c>
    </row>
    <row r="118" spans="1:16" ht="15">
      <c r="A118" s="5" t="s">
        <v>142</v>
      </c>
      <c r="B118" s="67">
        <v>13</v>
      </c>
      <c r="C118" s="67">
        <v>52</v>
      </c>
      <c r="D118" s="67">
        <v>1</v>
      </c>
      <c r="E118" s="67">
        <v>1</v>
      </c>
      <c r="F118" s="67">
        <v>50</v>
      </c>
      <c r="G118" s="67">
        <v>32</v>
      </c>
      <c r="H118" s="103">
        <v>12</v>
      </c>
      <c r="I118" s="103">
        <v>4</v>
      </c>
      <c r="J118" s="67"/>
      <c r="K118" s="103">
        <v>21</v>
      </c>
      <c r="L118" s="116">
        <v>16</v>
      </c>
      <c r="M118" s="102">
        <f t="shared" si="25"/>
        <v>0.64</v>
      </c>
      <c r="N118" s="103">
        <f t="shared" si="26"/>
        <v>69</v>
      </c>
      <c r="O118" s="119">
        <f t="shared" si="27"/>
        <v>1.38</v>
      </c>
      <c r="P118" s="106">
        <f t="shared" si="28"/>
        <v>1.04</v>
      </c>
    </row>
    <row r="119" spans="1:16" ht="15">
      <c r="A119" s="5" t="s">
        <v>92</v>
      </c>
      <c r="B119" s="67">
        <v>13</v>
      </c>
      <c r="C119" s="67">
        <v>47</v>
      </c>
      <c r="D119" s="67">
        <v>3</v>
      </c>
      <c r="E119" s="67"/>
      <c r="F119" s="67">
        <v>44</v>
      </c>
      <c r="G119" s="67">
        <v>29</v>
      </c>
      <c r="H119" s="67">
        <v>4</v>
      </c>
      <c r="I119" s="67">
        <v>1</v>
      </c>
      <c r="J119" s="67"/>
      <c r="K119" s="67">
        <v>14</v>
      </c>
      <c r="L119" s="103">
        <v>25</v>
      </c>
      <c r="M119" s="102">
        <f t="shared" si="25"/>
        <v>0.65909090909090906</v>
      </c>
      <c r="N119" s="103">
        <f t="shared" si="26"/>
        <v>68</v>
      </c>
      <c r="O119" s="104">
        <f t="shared" si="27"/>
        <v>1.5454545454545454</v>
      </c>
      <c r="P119" s="70">
        <f t="shared" si="28"/>
        <v>0.79545454545454541</v>
      </c>
    </row>
    <row r="120" spans="1:16" ht="15">
      <c r="A120" s="5" t="s">
        <v>63</v>
      </c>
      <c r="B120" s="67">
        <v>13</v>
      </c>
      <c r="C120" s="67">
        <v>53</v>
      </c>
      <c r="D120" s="67">
        <v>1</v>
      </c>
      <c r="E120" s="67">
        <v>2</v>
      </c>
      <c r="F120" s="67">
        <v>50</v>
      </c>
      <c r="G120" s="67">
        <v>32</v>
      </c>
      <c r="H120" s="103">
        <v>8</v>
      </c>
      <c r="I120" s="103">
        <v>4</v>
      </c>
      <c r="J120" s="67"/>
      <c r="K120" s="103">
        <v>23</v>
      </c>
      <c r="L120" s="67">
        <v>12</v>
      </c>
      <c r="M120" s="102">
        <f t="shared" si="25"/>
        <v>0.64</v>
      </c>
      <c r="N120" s="103">
        <f t="shared" si="26"/>
        <v>67</v>
      </c>
      <c r="O120" s="71">
        <f t="shared" si="27"/>
        <v>1.34</v>
      </c>
      <c r="P120" s="106">
        <f t="shared" si="28"/>
        <v>0.96</v>
      </c>
    </row>
    <row r="121" spans="1:16" ht="15">
      <c r="A121" s="33" t="s">
        <v>68</v>
      </c>
      <c r="B121" s="67">
        <v>14</v>
      </c>
      <c r="C121" s="67">
        <v>54</v>
      </c>
      <c r="D121" s="67">
        <v>1</v>
      </c>
      <c r="E121" s="67">
        <v>2</v>
      </c>
      <c r="F121" s="67">
        <v>51</v>
      </c>
      <c r="G121" s="67">
        <v>28</v>
      </c>
      <c r="H121" s="67"/>
      <c r="I121" s="67"/>
      <c r="J121" s="67"/>
      <c r="K121" s="109">
        <v>16</v>
      </c>
      <c r="L121" s="109">
        <v>8</v>
      </c>
      <c r="M121" s="108">
        <f t="shared" si="25"/>
        <v>0.5490196078431373</v>
      </c>
      <c r="N121" s="109">
        <f t="shared" si="26"/>
        <v>52</v>
      </c>
      <c r="O121" s="111">
        <f t="shared" si="27"/>
        <v>1.0196078431372548</v>
      </c>
      <c r="P121" s="112">
        <f t="shared" si="28"/>
        <v>0.5490196078431373</v>
      </c>
    </row>
    <row r="122" spans="1:16" ht="15">
      <c r="A122" s="5" t="s">
        <v>128</v>
      </c>
      <c r="B122" s="67">
        <v>14</v>
      </c>
      <c r="C122" s="67">
        <v>45</v>
      </c>
      <c r="D122" s="67"/>
      <c r="E122" s="67">
        <v>1</v>
      </c>
      <c r="F122" s="67">
        <v>44</v>
      </c>
      <c r="G122" s="67">
        <v>26</v>
      </c>
      <c r="H122" s="67">
        <v>6</v>
      </c>
      <c r="I122" s="67"/>
      <c r="J122" s="67">
        <v>1</v>
      </c>
      <c r="K122" s="67">
        <v>12</v>
      </c>
      <c r="L122" s="67">
        <v>11</v>
      </c>
      <c r="M122" s="102">
        <f t="shared" si="25"/>
        <v>0.59090909090909094</v>
      </c>
      <c r="N122" s="67">
        <f t="shared" si="26"/>
        <v>49</v>
      </c>
      <c r="O122" s="71">
        <f t="shared" si="27"/>
        <v>1.1136363636363635</v>
      </c>
      <c r="P122" s="70">
        <f t="shared" si="28"/>
        <v>0.79545454545454541</v>
      </c>
    </row>
    <row r="123" spans="1:16" ht="15">
      <c r="A123" s="5" t="s">
        <v>98</v>
      </c>
      <c r="B123" s="67">
        <v>8</v>
      </c>
      <c r="C123" s="67">
        <v>26</v>
      </c>
      <c r="D123" s="67">
        <v>1</v>
      </c>
      <c r="E123" s="67"/>
      <c r="F123" s="67">
        <v>25</v>
      </c>
      <c r="G123" s="67">
        <v>17</v>
      </c>
      <c r="H123" s="67">
        <v>5</v>
      </c>
      <c r="I123" s="103">
        <v>2</v>
      </c>
      <c r="J123" s="67"/>
      <c r="K123" s="67">
        <v>9</v>
      </c>
      <c r="L123" s="67">
        <v>13</v>
      </c>
      <c r="M123" s="68">
        <f t="shared" si="25"/>
        <v>0.68</v>
      </c>
      <c r="N123" s="67">
        <f t="shared" si="26"/>
        <v>39</v>
      </c>
      <c r="O123" s="71">
        <f t="shared" si="27"/>
        <v>1.56</v>
      </c>
      <c r="P123" s="70">
        <f t="shared" si="28"/>
        <v>1.04</v>
      </c>
    </row>
    <row r="124" spans="1:16" ht="15">
      <c r="A124" s="5" t="s">
        <v>93</v>
      </c>
      <c r="B124" s="67">
        <v>15</v>
      </c>
      <c r="C124" s="67">
        <v>50</v>
      </c>
      <c r="D124" s="67">
        <v>1</v>
      </c>
      <c r="E124" s="67"/>
      <c r="F124" s="67">
        <v>49</v>
      </c>
      <c r="G124" s="67">
        <v>23</v>
      </c>
      <c r="H124" s="67">
        <v>1</v>
      </c>
      <c r="I124" s="67"/>
      <c r="J124" s="67"/>
      <c r="K124" s="67">
        <v>6</v>
      </c>
      <c r="L124" s="67">
        <v>10</v>
      </c>
      <c r="M124" s="68">
        <f t="shared" si="25"/>
        <v>0.46938775510204084</v>
      </c>
      <c r="N124" s="67">
        <f t="shared" si="26"/>
        <v>39</v>
      </c>
      <c r="O124" s="71">
        <f t="shared" si="27"/>
        <v>0.79591836734693877</v>
      </c>
      <c r="P124" s="70">
        <f t="shared" si="28"/>
        <v>0.48979591836734693</v>
      </c>
    </row>
    <row r="125" spans="1:16" ht="15">
      <c r="A125" s="5" t="s">
        <v>60</v>
      </c>
      <c r="B125" s="67">
        <v>8</v>
      </c>
      <c r="C125" s="67">
        <v>26</v>
      </c>
      <c r="D125" s="67"/>
      <c r="E125" s="67">
        <v>1</v>
      </c>
      <c r="F125" s="67">
        <v>25</v>
      </c>
      <c r="G125" s="67">
        <v>15</v>
      </c>
      <c r="H125" s="67">
        <v>1</v>
      </c>
      <c r="I125" s="67"/>
      <c r="J125" s="67"/>
      <c r="K125" s="67">
        <v>5</v>
      </c>
      <c r="L125" s="67">
        <v>7</v>
      </c>
      <c r="M125" s="68">
        <f t="shared" si="25"/>
        <v>0.6</v>
      </c>
      <c r="N125" s="67">
        <f t="shared" si="26"/>
        <v>27</v>
      </c>
      <c r="O125" s="71">
        <f t="shared" si="27"/>
        <v>1.08</v>
      </c>
      <c r="P125" s="70">
        <f t="shared" si="28"/>
        <v>0.64</v>
      </c>
    </row>
    <row r="126" spans="1:16" ht="15">
      <c r="A126" s="26" t="s">
        <v>95</v>
      </c>
      <c r="B126" s="67">
        <v>8</v>
      </c>
      <c r="C126" s="67">
        <v>28</v>
      </c>
      <c r="D126" s="67">
        <v>1</v>
      </c>
      <c r="E126" s="67"/>
      <c r="F126" s="67">
        <v>27</v>
      </c>
      <c r="G126" s="67">
        <v>12</v>
      </c>
      <c r="H126" s="67"/>
      <c r="I126" s="67"/>
      <c r="J126" s="67"/>
      <c r="K126" s="67">
        <v>5</v>
      </c>
      <c r="L126" s="116">
        <v>4</v>
      </c>
      <c r="M126" s="68">
        <f t="shared" si="25"/>
        <v>0.44444444444444442</v>
      </c>
      <c r="N126" s="67">
        <f t="shared" si="26"/>
        <v>21</v>
      </c>
      <c r="O126" s="119">
        <f t="shared" si="27"/>
        <v>0.77777777777777779</v>
      </c>
      <c r="P126" s="70">
        <f t="shared" si="28"/>
        <v>0.44444444444444442</v>
      </c>
    </row>
    <row r="127" spans="1:16" ht="15">
      <c r="A127" s="74" t="s">
        <v>157</v>
      </c>
      <c r="B127" s="67">
        <v>10</v>
      </c>
      <c r="C127" s="67">
        <v>31</v>
      </c>
      <c r="D127" s="67">
        <v>2</v>
      </c>
      <c r="E127" s="67"/>
      <c r="F127" s="67">
        <v>29</v>
      </c>
      <c r="G127" s="67">
        <v>9</v>
      </c>
      <c r="H127" s="67"/>
      <c r="I127" s="67"/>
      <c r="J127" s="67"/>
      <c r="K127" s="67">
        <v>5</v>
      </c>
      <c r="L127" s="67">
        <v>1</v>
      </c>
      <c r="M127" s="68">
        <f t="shared" si="25"/>
        <v>0.31034482758620691</v>
      </c>
      <c r="N127" s="67">
        <f t="shared" si="26"/>
        <v>15</v>
      </c>
      <c r="O127" s="71">
        <f t="shared" si="27"/>
        <v>0.51724137931034486</v>
      </c>
      <c r="P127" s="70">
        <f t="shared" si="28"/>
        <v>0.31034482758620691</v>
      </c>
    </row>
    <row r="128" spans="1:16" ht="15">
      <c r="A128" s="5" t="s">
        <v>225</v>
      </c>
      <c r="B128" s="67">
        <v>3</v>
      </c>
      <c r="C128" s="67">
        <v>9</v>
      </c>
      <c r="D128" s="67"/>
      <c r="E128" s="67"/>
      <c r="F128" s="67">
        <v>9</v>
      </c>
      <c r="G128" s="67">
        <v>5</v>
      </c>
      <c r="H128" s="67">
        <v>3</v>
      </c>
      <c r="I128" s="67"/>
      <c r="J128" s="67"/>
      <c r="K128" s="67">
        <v>4</v>
      </c>
      <c r="L128" s="67">
        <v>2</v>
      </c>
      <c r="M128" s="68">
        <f t="shared" si="25"/>
        <v>0.55555555555555558</v>
      </c>
      <c r="N128" s="67">
        <f t="shared" si="26"/>
        <v>11</v>
      </c>
      <c r="O128" s="71">
        <f t="shared" si="27"/>
        <v>1.2222222222222223</v>
      </c>
      <c r="P128" s="70">
        <f t="shared" si="28"/>
        <v>0.88888888888888884</v>
      </c>
    </row>
    <row r="129" spans="1:16" ht="15">
      <c r="A129" s="5" t="s">
        <v>111</v>
      </c>
      <c r="B129" s="67">
        <v>4</v>
      </c>
      <c r="C129" s="67">
        <v>13</v>
      </c>
      <c r="D129" s="67"/>
      <c r="E129" s="67"/>
      <c r="F129" s="67">
        <v>13</v>
      </c>
      <c r="G129" s="67">
        <v>5</v>
      </c>
      <c r="H129" s="67">
        <v>1</v>
      </c>
      <c r="I129" s="67"/>
      <c r="J129" s="67"/>
      <c r="K129" s="67">
        <v>4</v>
      </c>
      <c r="L129" s="67">
        <v>2</v>
      </c>
      <c r="M129" s="68">
        <f t="shared" si="25"/>
        <v>0.38461538461538464</v>
      </c>
      <c r="N129" s="67">
        <f t="shared" si="26"/>
        <v>11</v>
      </c>
      <c r="O129" s="71">
        <f t="shared" si="27"/>
        <v>0.84615384615384615</v>
      </c>
      <c r="P129" s="70">
        <f t="shared" si="28"/>
        <v>0.46153846153846156</v>
      </c>
    </row>
    <row r="130" spans="1:16" ht="15">
      <c r="A130" s="5" t="s">
        <v>216</v>
      </c>
      <c r="B130" s="67">
        <v>3</v>
      </c>
      <c r="C130" s="67">
        <v>9</v>
      </c>
      <c r="D130" s="67"/>
      <c r="E130" s="67">
        <v>1</v>
      </c>
      <c r="F130" s="67">
        <v>8</v>
      </c>
      <c r="G130" s="67">
        <v>3</v>
      </c>
      <c r="H130" s="67"/>
      <c r="I130" s="67"/>
      <c r="J130" s="67"/>
      <c r="K130" s="67">
        <v>3</v>
      </c>
      <c r="L130" s="67">
        <v>3</v>
      </c>
      <c r="M130" s="68">
        <f t="shared" si="25"/>
        <v>0.375</v>
      </c>
      <c r="N130" s="67">
        <f t="shared" si="26"/>
        <v>9</v>
      </c>
      <c r="O130" s="71">
        <f t="shared" si="27"/>
        <v>1.125</v>
      </c>
      <c r="P130" s="70">
        <f t="shared" si="28"/>
        <v>0.375</v>
      </c>
    </row>
    <row r="131" spans="1:16" ht="15">
      <c r="A131" s="74" t="s">
        <v>217</v>
      </c>
      <c r="B131" s="67">
        <v>3</v>
      </c>
      <c r="C131" s="67">
        <v>8</v>
      </c>
      <c r="D131" s="67"/>
      <c r="E131" s="67"/>
      <c r="F131" s="67">
        <v>8</v>
      </c>
      <c r="G131" s="67">
        <v>6</v>
      </c>
      <c r="H131" s="67"/>
      <c r="I131" s="67"/>
      <c r="J131" s="67"/>
      <c r="K131" s="67">
        <v>1</v>
      </c>
      <c r="L131" s="67">
        <v>1</v>
      </c>
      <c r="M131" s="68">
        <f t="shared" si="25"/>
        <v>0.75</v>
      </c>
      <c r="N131" s="67">
        <f t="shared" si="26"/>
        <v>8</v>
      </c>
      <c r="O131" s="71">
        <f t="shared" si="27"/>
        <v>1</v>
      </c>
      <c r="P131" s="70">
        <f t="shared" si="28"/>
        <v>0.75</v>
      </c>
    </row>
    <row r="132" spans="1:16" ht="15">
      <c r="A132" s="26" t="s">
        <v>144</v>
      </c>
      <c r="B132" s="67">
        <v>2</v>
      </c>
      <c r="C132" s="67">
        <f>D132+E132+F132</f>
        <v>6</v>
      </c>
      <c r="D132" s="67"/>
      <c r="E132" s="67"/>
      <c r="F132" s="67">
        <v>6</v>
      </c>
      <c r="G132" s="67">
        <v>3</v>
      </c>
      <c r="H132" s="109">
        <v>1</v>
      </c>
      <c r="I132" s="67"/>
      <c r="J132" s="67"/>
      <c r="K132" s="67">
        <v>2</v>
      </c>
      <c r="L132" s="67">
        <v>1</v>
      </c>
      <c r="M132" s="68">
        <f t="shared" si="25"/>
        <v>0.5</v>
      </c>
      <c r="N132" s="67">
        <f t="shared" si="26"/>
        <v>6</v>
      </c>
      <c r="O132" s="71">
        <f t="shared" si="27"/>
        <v>1</v>
      </c>
      <c r="P132" s="70">
        <f t="shared" si="28"/>
        <v>0.66666666666666663</v>
      </c>
    </row>
    <row r="133" spans="1:16" ht="15">
      <c r="A133" s="5" t="s">
        <v>236</v>
      </c>
      <c r="B133" s="67">
        <v>1</v>
      </c>
      <c r="C133" s="67">
        <v>3</v>
      </c>
      <c r="D133" s="67"/>
      <c r="E133" s="67"/>
      <c r="F133" s="67">
        <v>3</v>
      </c>
      <c r="G133" s="67">
        <v>3</v>
      </c>
      <c r="H133" s="67"/>
      <c r="I133" s="67"/>
      <c r="J133" s="67"/>
      <c r="K133" s="67">
        <v>1</v>
      </c>
      <c r="L133" s="67"/>
      <c r="M133" s="68">
        <f t="shared" si="25"/>
        <v>1</v>
      </c>
      <c r="N133" s="67">
        <f t="shared" si="26"/>
        <v>4</v>
      </c>
      <c r="O133" s="71">
        <f t="shared" si="27"/>
        <v>1.3333333333333333</v>
      </c>
      <c r="P133" s="70">
        <f t="shared" si="28"/>
        <v>1</v>
      </c>
    </row>
    <row r="134" spans="1:16" ht="15">
      <c r="A134" s="5" t="s">
        <v>143</v>
      </c>
      <c r="B134" s="67">
        <v>1</v>
      </c>
      <c r="C134" s="67">
        <f>D134+E134+F134</f>
        <v>3</v>
      </c>
      <c r="D134" s="67">
        <v>1</v>
      </c>
      <c r="E134" s="67">
        <v>1</v>
      </c>
      <c r="F134" s="67">
        <v>1</v>
      </c>
      <c r="G134" s="67">
        <v>1</v>
      </c>
      <c r="H134" s="67"/>
      <c r="I134" s="67"/>
      <c r="J134" s="67"/>
      <c r="K134" s="67">
        <v>1</v>
      </c>
      <c r="L134" s="67">
        <v>1</v>
      </c>
      <c r="M134" s="68">
        <f t="shared" si="25"/>
        <v>1</v>
      </c>
      <c r="N134" s="67">
        <f t="shared" si="26"/>
        <v>3</v>
      </c>
      <c r="O134" s="71">
        <f t="shared" si="27"/>
        <v>3</v>
      </c>
      <c r="P134" s="70">
        <f t="shared" si="28"/>
        <v>1</v>
      </c>
    </row>
    <row r="135" spans="1:16" ht="15">
      <c r="A135" s="74" t="s">
        <v>189</v>
      </c>
      <c r="B135" s="67">
        <v>1</v>
      </c>
      <c r="C135" s="67">
        <f>D135+E135+F135</f>
        <v>3</v>
      </c>
      <c r="D135" s="67"/>
      <c r="E135" s="67"/>
      <c r="F135" s="67">
        <v>3</v>
      </c>
      <c r="G135" s="67">
        <v>2</v>
      </c>
      <c r="H135" s="67"/>
      <c r="I135" s="67"/>
      <c r="J135" s="67"/>
      <c r="K135" s="67"/>
      <c r="L135" s="67"/>
      <c r="M135" s="68">
        <f t="shared" si="25"/>
        <v>0.66666666666666663</v>
      </c>
      <c r="N135" s="67">
        <f t="shared" si="26"/>
        <v>2</v>
      </c>
      <c r="O135" s="71">
        <f t="shared" si="27"/>
        <v>0.66666666666666663</v>
      </c>
      <c r="P135" s="70">
        <f t="shared" si="28"/>
        <v>0.66666666666666663</v>
      </c>
    </row>
    <row r="136" spans="1:16" ht="15">
      <c r="A136" s="100" t="s">
        <v>114</v>
      </c>
      <c r="B136" s="67">
        <v>4</v>
      </c>
      <c r="C136" s="67">
        <v>13</v>
      </c>
      <c r="D136" s="67"/>
      <c r="E136" s="67"/>
      <c r="F136" s="67">
        <v>13</v>
      </c>
      <c r="G136" s="67">
        <v>7</v>
      </c>
      <c r="H136" s="67">
        <v>1</v>
      </c>
      <c r="I136" s="67"/>
      <c r="J136" s="67"/>
      <c r="K136" s="67">
        <v>3</v>
      </c>
      <c r="L136" s="67">
        <v>5</v>
      </c>
      <c r="M136" s="68">
        <f t="shared" si="25"/>
        <v>0.53846153846153844</v>
      </c>
      <c r="N136" s="67">
        <f t="shared" si="26"/>
        <v>15</v>
      </c>
      <c r="O136" s="71">
        <f t="shared" si="27"/>
        <v>1.1538461538461537</v>
      </c>
      <c r="P136" s="70">
        <f t="shared" si="28"/>
        <v>0.61538461538461542</v>
      </c>
    </row>
    <row r="137" spans="1:16" ht="15">
      <c r="A137" s="100" t="s">
        <v>156</v>
      </c>
      <c r="B137" s="67">
        <v>1</v>
      </c>
      <c r="C137" s="67">
        <f>D137+E137+F137</f>
        <v>4</v>
      </c>
      <c r="D137" s="67"/>
      <c r="E137" s="67"/>
      <c r="F137" s="67">
        <v>4</v>
      </c>
      <c r="G137" s="67">
        <v>3</v>
      </c>
      <c r="H137" s="67">
        <v>2</v>
      </c>
      <c r="I137" s="67"/>
      <c r="J137" s="67"/>
      <c r="K137" s="67">
        <v>2</v>
      </c>
      <c r="L137" s="67">
        <v>2</v>
      </c>
      <c r="M137" s="68">
        <f t="shared" si="25"/>
        <v>0.75</v>
      </c>
      <c r="N137" s="67">
        <f t="shared" si="26"/>
        <v>7</v>
      </c>
      <c r="O137" s="71">
        <f t="shared" si="27"/>
        <v>1.75</v>
      </c>
      <c r="P137" s="70">
        <f t="shared" si="28"/>
        <v>1.25</v>
      </c>
    </row>
    <row r="138" spans="1:16" ht="15">
      <c r="A138" s="100" t="s">
        <v>125</v>
      </c>
      <c r="B138" s="67">
        <v>1</v>
      </c>
      <c r="C138" s="67">
        <f>D138+E138+F138</f>
        <v>3</v>
      </c>
      <c r="D138" s="67"/>
      <c r="E138" s="67"/>
      <c r="F138" s="67">
        <v>3</v>
      </c>
      <c r="G138" s="67">
        <v>0</v>
      </c>
      <c r="H138" s="67"/>
      <c r="I138" s="67"/>
      <c r="J138" s="67"/>
      <c r="K138" s="67"/>
      <c r="L138" s="67"/>
      <c r="M138" s="68">
        <f t="shared" si="25"/>
        <v>0</v>
      </c>
      <c r="N138" s="67">
        <f t="shared" si="26"/>
        <v>0</v>
      </c>
      <c r="O138" s="71">
        <f t="shared" si="27"/>
        <v>0</v>
      </c>
      <c r="P138" s="70">
        <f t="shared" si="28"/>
        <v>0</v>
      </c>
    </row>
    <row r="139" spans="1:16" ht="5.0999999999999996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48"/>
      <c r="P139" s="42"/>
    </row>
    <row r="140" spans="1:16" ht="15">
      <c r="A140" s="5" t="s">
        <v>9</v>
      </c>
      <c r="B140" s="5"/>
      <c r="C140" s="45">
        <f>SUM(C116:C138)</f>
        <v>596</v>
      </c>
      <c r="D140" s="45">
        <f>SUM(D116:D138)</f>
        <v>13</v>
      </c>
      <c r="E140" s="45">
        <f>SUM(E116:E138)</f>
        <v>11</v>
      </c>
      <c r="F140" s="45">
        <f>SUM(F116:F138)</f>
        <v>572</v>
      </c>
      <c r="G140" s="45">
        <f>SUM(G116:G138)</f>
        <v>331</v>
      </c>
      <c r="H140" s="45">
        <f>SUM(H116:H138)</f>
        <v>62</v>
      </c>
      <c r="I140" s="45">
        <f>SUM(I116:I138)</f>
        <v>14</v>
      </c>
      <c r="J140" s="45">
        <f>SUM(J116:J138)</f>
        <v>6</v>
      </c>
      <c r="K140" s="45">
        <f>SUM(K116:K138)</f>
        <v>176</v>
      </c>
      <c r="L140" s="45">
        <f>SUM(L115:L138)</f>
        <v>176</v>
      </c>
      <c r="M140" s="1">
        <f>(G140/F140)</f>
        <v>0.57867132867132864</v>
      </c>
      <c r="N140" s="29">
        <f>G140+K140+L140</f>
        <v>683</v>
      </c>
      <c r="O140" s="49">
        <f>N140/F140</f>
        <v>1.194055944055944</v>
      </c>
      <c r="P140" s="46">
        <f>((G140-H140-I140-J140)+(2*H140)+(3*I140)+(4*J140))/F140</f>
        <v>0.7674825174825175</v>
      </c>
    </row>
    <row r="141" spans="1:16" ht="30" customHeight="1">
      <c r="A141" s="124" t="s">
        <v>79</v>
      </c>
      <c r="B141" s="124"/>
      <c r="C141" s="124"/>
      <c r="D141" s="124"/>
      <c r="E141" s="124"/>
      <c r="F141" s="124"/>
      <c r="G141" s="124"/>
      <c r="H141" s="124"/>
      <c r="I141" s="124"/>
      <c r="J141" s="124"/>
      <c r="K141" s="124"/>
      <c r="L141" s="124"/>
      <c r="M141" s="124"/>
      <c r="N141" s="124"/>
      <c r="O141" s="124"/>
      <c r="P141" s="126"/>
    </row>
    <row r="142" spans="1:16" ht="15.75">
      <c r="A142" s="2" t="s">
        <v>30</v>
      </c>
      <c r="B142" s="3" t="s">
        <v>31</v>
      </c>
      <c r="C142" s="3" t="s">
        <v>42</v>
      </c>
      <c r="D142" s="3" t="s">
        <v>29</v>
      </c>
      <c r="E142" s="3" t="s">
        <v>37</v>
      </c>
      <c r="F142" s="3" t="s">
        <v>1</v>
      </c>
      <c r="G142" s="3" t="s">
        <v>2</v>
      </c>
      <c r="H142" s="3" t="s">
        <v>3</v>
      </c>
      <c r="I142" s="3" t="s">
        <v>4</v>
      </c>
      <c r="J142" s="3" t="s">
        <v>5</v>
      </c>
      <c r="K142" s="3" t="s">
        <v>6</v>
      </c>
      <c r="L142" s="3" t="s">
        <v>7</v>
      </c>
      <c r="M142" s="3" t="s">
        <v>8</v>
      </c>
      <c r="N142" s="3" t="s">
        <v>10</v>
      </c>
      <c r="O142" s="47" t="s">
        <v>25</v>
      </c>
      <c r="P142" s="3" t="s">
        <v>43</v>
      </c>
    </row>
    <row r="143" spans="1:16" ht="5.0999999999999996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42"/>
      <c r="P143" s="7"/>
    </row>
    <row r="144" spans="1:16" ht="15">
      <c r="A144" s="5" t="s">
        <v>80</v>
      </c>
      <c r="B144" s="67">
        <v>15</v>
      </c>
      <c r="C144" s="67">
        <v>54</v>
      </c>
      <c r="D144" s="67"/>
      <c r="E144" s="67">
        <v>2</v>
      </c>
      <c r="F144" s="67">
        <v>52</v>
      </c>
      <c r="G144" s="67">
        <v>31</v>
      </c>
      <c r="H144" s="67">
        <v>6</v>
      </c>
      <c r="I144" s="103">
        <v>3</v>
      </c>
      <c r="J144" s="67"/>
      <c r="K144" s="67">
        <v>14</v>
      </c>
      <c r="L144" s="103">
        <v>20</v>
      </c>
      <c r="M144" s="68">
        <f t="shared" ref="M144:M160" si="29">(G144/F144)</f>
        <v>0.59615384615384615</v>
      </c>
      <c r="N144" s="67">
        <f t="shared" ref="N144:N160" si="30">(G144+K144+L144)</f>
        <v>65</v>
      </c>
      <c r="O144" s="69">
        <f t="shared" ref="O144:O160" si="31">(N144/F144)</f>
        <v>1.25</v>
      </c>
      <c r="P144" s="70">
        <f t="shared" ref="P144:P160" si="32">((G144-H144-I144-J144)+(2*H144)+(3*I144)+(4*J144))/F144</f>
        <v>0.82692307692307687</v>
      </c>
    </row>
    <row r="145" spans="1:16" ht="15">
      <c r="A145" s="28" t="s">
        <v>49</v>
      </c>
      <c r="B145" s="67">
        <v>13</v>
      </c>
      <c r="C145" s="67">
        <v>48</v>
      </c>
      <c r="D145" s="67"/>
      <c r="E145" s="67"/>
      <c r="F145" s="67">
        <v>48</v>
      </c>
      <c r="G145" s="67">
        <v>27</v>
      </c>
      <c r="H145" s="103">
        <v>13</v>
      </c>
      <c r="I145" s="67">
        <v>1</v>
      </c>
      <c r="J145" s="67">
        <v>1</v>
      </c>
      <c r="K145" s="103">
        <v>18</v>
      </c>
      <c r="L145" s="67">
        <v>15</v>
      </c>
      <c r="M145" s="68">
        <f t="shared" si="29"/>
        <v>0.5625</v>
      </c>
      <c r="N145" s="116">
        <f t="shared" si="30"/>
        <v>60</v>
      </c>
      <c r="O145" s="118">
        <f t="shared" si="31"/>
        <v>1.25</v>
      </c>
      <c r="P145" s="106">
        <f t="shared" si="32"/>
        <v>0.9375</v>
      </c>
    </row>
    <row r="146" spans="1:16" ht="15">
      <c r="A146" s="28" t="s">
        <v>63</v>
      </c>
      <c r="B146" s="67">
        <v>13</v>
      </c>
      <c r="C146" s="67">
        <v>43</v>
      </c>
      <c r="D146" s="67">
        <v>1</v>
      </c>
      <c r="E146" s="67">
        <v>1</v>
      </c>
      <c r="F146" s="67">
        <v>41</v>
      </c>
      <c r="G146" s="67">
        <v>25</v>
      </c>
      <c r="H146" s="67">
        <v>5</v>
      </c>
      <c r="I146" s="67"/>
      <c r="J146" s="67"/>
      <c r="K146" s="67">
        <v>11</v>
      </c>
      <c r="L146" s="103">
        <v>20</v>
      </c>
      <c r="M146" s="68">
        <f t="shared" si="29"/>
        <v>0.6097560975609756</v>
      </c>
      <c r="N146" s="67">
        <f t="shared" si="30"/>
        <v>56</v>
      </c>
      <c r="O146" s="71">
        <f t="shared" si="31"/>
        <v>1.3658536585365855</v>
      </c>
      <c r="P146" s="70">
        <f t="shared" si="32"/>
        <v>0.73170731707317072</v>
      </c>
    </row>
    <row r="147" spans="1:16" ht="15">
      <c r="A147" s="5" t="s">
        <v>73</v>
      </c>
      <c r="B147" s="67">
        <v>12</v>
      </c>
      <c r="C147" s="67">
        <v>45</v>
      </c>
      <c r="D147" s="67"/>
      <c r="E147" s="67"/>
      <c r="F147" s="67">
        <v>45</v>
      </c>
      <c r="G147" s="67">
        <v>30</v>
      </c>
      <c r="H147" s="116">
        <v>6</v>
      </c>
      <c r="I147" s="67"/>
      <c r="J147" s="67">
        <v>1</v>
      </c>
      <c r="K147" s="103">
        <v>19</v>
      </c>
      <c r="L147" s="67">
        <v>5</v>
      </c>
      <c r="M147" s="102">
        <f t="shared" si="29"/>
        <v>0.66666666666666663</v>
      </c>
      <c r="N147" s="67">
        <f t="shared" si="30"/>
        <v>54</v>
      </c>
      <c r="O147" s="71">
        <f t="shared" si="31"/>
        <v>1.2</v>
      </c>
      <c r="P147" s="70">
        <f t="shared" si="32"/>
        <v>0.8666666666666667</v>
      </c>
    </row>
    <row r="148" spans="1:16" ht="15">
      <c r="A148" s="28" t="s">
        <v>50</v>
      </c>
      <c r="B148" s="67">
        <v>15</v>
      </c>
      <c r="C148" s="67">
        <v>48</v>
      </c>
      <c r="D148" s="67"/>
      <c r="E148" s="67"/>
      <c r="F148" s="67">
        <v>48</v>
      </c>
      <c r="G148" s="67">
        <v>25</v>
      </c>
      <c r="H148" s="67">
        <v>4</v>
      </c>
      <c r="I148" s="67"/>
      <c r="J148" s="67">
        <v>1</v>
      </c>
      <c r="K148" s="67">
        <v>11</v>
      </c>
      <c r="L148" s="67">
        <v>15</v>
      </c>
      <c r="M148" s="68">
        <f t="shared" si="29"/>
        <v>0.52083333333333337</v>
      </c>
      <c r="N148" s="67">
        <f t="shared" si="30"/>
        <v>51</v>
      </c>
      <c r="O148" s="71">
        <f t="shared" si="31"/>
        <v>1.0625</v>
      </c>
      <c r="P148" s="70">
        <f t="shared" si="32"/>
        <v>0.66666666666666663</v>
      </c>
    </row>
    <row r="149" spans="1:16" ht="15">
      <c r="A149" s="28" t="s">
        <v>84</v>
      </c>
      <c r="B149" s="67">
        <v>13</v>
      </c>
      <c r="C149" s="67">
        <v>46</v>
      </c>
      <c r="D149" s="67"/>
      <c r="E149" s="67">
        <v>1</v>
      </c>
      <c r="F149" s="67">
        <v>45</v>
      </c>
      <c r="G149" s="67">
        <v>30</v>
      </c>
      <c r="H149" s="67">
        <v>2</v>
      </c>
      <c r="I149" s="103">
        <v>2</v>
      </c>
      <c r="J149" s="67"/>
      <c r="K149" s="67">
        <v>8</v>
      </c>
      <c r="L149" s="67">
        <v>11</v>
      </c>
      <c r="M149" s="102">
        <f t="shared" si="29"/>
        <v>0.66666666666666663</v>
      </c>
      <c r="N149" s="67">
        <f t="shared" si="30"/>
        <v>49</v>
      </c>
      <c r="O149" s="71">
        <f t="shared" si="31"/>
        <v>1.0888888888888888</v>
      </c>
      <c r="P149" s="70">
        <f t="shared" si="32"/>
        <v>0.8</v>
      </c>
    </row>
    <row r="150" spans="1:16" ht="15">
      <c r="A150" s="5" t="s">
        <v>100</v>
      </c>
      <c r="B150" s="67">
        <v>11</v>
      </c>
      <c r="C150" s="67">
        <v>38</v>
      </c>
      <c r="D150" s="67">
        <v>1</v>
      </c>
      <c r="E150" s="67">
        <v>1</v>
      </c>
      <c r="F150" s="67">
        <v>36</v>
      </c>
      <c r="G150" s="67">
        <v>23</v>
      </c>
      <c r="H150" s="67">
        <v>3</v>
      </c>
      <c r="I150" s="67">
        <v>1</v>
      </c>
      <c r="J150" s="67"/>
      <c r="K150" s="67">
        <v>15</v>
      </c>
      <c r="L150" s="67">
        <v>8</v>
      </c>
      <c r="M150" s="68">
        <f t="shared" si="29"/>
        <v>0.63888888888888884</v>
      </c>
      <c r="N150" s="67">
        <f t="shared" si="30"/>
        <v>46</v>
      </c>
      <c r="O150" s="71">
        <f t="shared" si="31"/>
        <v>1.2777777777777777</v>
      </c>
      <c r="P150" s="70">
        <f t="shared" si="32"/>
        <v>0.77777777777777779</v>
      </c>
    </row>
    <row r="151" spans="1:16" ht="15">
      <c r="A151" s="5" t="s">
        <v>38</v>
      </c>
      <c r="B151" s="67">
        <v>14</v>
      </c>
      <c r="C151" s="67">
        <v>47</v>
      </c>
      <c r="D151" s="67"/>
      <c r="E151" s="67">
        <v>1</v>
      </c>
      <c r="F151" s="67">
        <v>46</v>
      </c>
      <c r="G151" s="67">
        <v>16</v>
      </c>
      <c r="H151" s="67">
        <v>5</v>
      </c>
      <c r="I151" s="67"/>
      <c r="J151" s="67"/>
      <c r="K151" s="67">
        <v>11</v>
      </c>
      <c r="L151" s="67">
        <v>11</v>
      </c>
      <c r="M151" s="68">
        <f t="shared" si="29"/>
        <v>0.34782608695652173</v>
      </c>
      <c r="N151" s="67">
        <f t="shared" si="30"/>
        <v>38</v>
      </c>
      <c r="O151" s="69">
        <f t="shared" si="31"/>
        <v>0.82608695652173914</v>
      </c>
      <c r="P151" s="70">
        <f t="shared" si="32"/>
        <v>0.45652173913043476</v>
      </c>
    </row>
    <row r="152" spans="1:16" ht="14.25" customHeight="1">
      <c r="A152" s="26" t="s">
        <v>86</v>
      </c>
      <c r="B152" s="67">
        <v>14</v>
      </c>
      <c r="C152" s="67">
        <v>49</v>
      </c>
      <c r="D152" s="67">
        <v>1</v>
      </c>
      <c r="E152" s="67"/>
      <c r="F152" s="67">
        <v>48</v>
      </c>
      <c r="G152" s="67">
        <v>20</v>
      </c>
      <c r="H152" s="67"/>
      <c r="I152" s="67"/>
      <c r="J152" s="67"/>
      <c r="K152" s="109">
        <v>7</v>
      </c>
      <c r="L152" s="109">
        <v>10</v>
      </c>
      <c r="M152" s="68">
        <f t="shared" si="29"/>
        <v>0.41666666666666669</v>
      </c>
      <c r="N152" s="109">
        <f t="shared" si="30"/>
        <v>37</v>
      </c>
      <c r="O152" s="69">
        <f t="shared" si="31"/>
        <v>0.77083333333333337</v>
      </c>
      <c r="P152" s="70">
        <f t="shared" si="32"/>
        <v>0.41666666666666669</v>
      </c>
    </row>
    <row r="153" spans="1:16" ht="14.25" customHeight="1">
      <c r="A153" s="28" t="s">
        <v>110</v>
      </c>
      <c r="B153" s="67">
        <v>15</v>
      </c>
      <c r="C153" s="67">
        <v>47</v>
      </c>
      <c r="D153" s="67"/>
      <c r="E153" s="67"/>
      <c r="F153" s="67">
        <v>47</v>
      </c>
      <c r="G153" s="67">
        <v>24</v>
      </c>
      <c r="H153" s="67">
        <v>3</v>
      </c>
      <c r="I153" s="67"/>
      <c r="J153" s="67"/>
      <c r="K153" s="67">
        <v>9</v>
      </c>
      <c r="L153" s="67">
        <v>2</v>
      </c>
      <c r="M153" s="117">
        <f t="shared" si="29"/>
        <v>0.51063829787234039</v>
      </c>
      <c r="N153" s="67">
        <f t="shared" si="30"/>
        <v>35</v>
      </c>
      <c r="O153" s="69">
        <f t="shared" si="31"/>
        <v>0.74468085106382975</v>
      </c>
      <c r="P153" s="70">
        <f t="shared" si="32"/>
        <v>0.57446808510638303</v>
      </c>
    </row>
    <row r="154" spans="1:16" ht="15">
      <c r="A154" s="74" t="s">
        <v>72</v>
      </c>
      <c r="B154" s="67">
        <v>9</v>
      </c>
      <c r="C154" s="67">
        <v>32</v>
      </c>
      <c r="D154" s="67"/>
      <c r="E154" s="67"/>
      <c r="F154" s="67">
        <v>32</v>
      </c>
      <c r="G154" s="67">
        <v>16</v>
      </c>
      <c r="H154" s="109">
        <v>1</v>
      </c>
      <c r="I154" s="67"/>
      <c r="J154" s="67"/>
      <c r="K154" s="67">
        <v>4</v>
      </c>
      <c r="L154" s="109">
        <v>7</v>
      </c>
      <c r="M154" s="108">
        <f t="shared" si="29"/>
        <v>0.5</v>
      </c>
      <c r="N154" s="67">
        <f t="shared" si="30"/>
        <v>27</v>
      </c>
      <c r="O154" s="110">
        <f t="shared" si="31"/>
        <v>0.84375</v>
      </c>
      <c r="P154" s="112">
        <f t="shared" si="32"/>
        <v>0.53125</v>
      </c>
    </row>
    <row r="155" spans="1:16" ht="15">
      <c r="A155" s="26" t="s">
        <v>74</v>
      </c>
      <c r="B155" s="67">
        <v>12</v>
      </c>
      <c r="C155" s="67">
        <v>39</v>
      </c>
      <c r="D155" s="67"/>
      <c r="E155" s="67"/>
      <c r="F155" s="67">
        <v>39</v>
      </c>
      <c r="G155" s="67">
        <v>9</v>
      </c>
      <c r="H155" s="67"/>
      <c r="I155" s="67"/>
      <c r="J155" s="67"/>
      <c r="K155" s="67">
        <v>3</v>
      </c>
      <c r="L155" s="116">
        <v>5</v>
      </c>
      <c r="M155" s="68">
        <f t="shared" si="29"/>
        <v>0.23076923076923078</v>
      </c>
      <c r="N155" s="67">
        <f t="shared" si="30"/>
        <v>17</v>
      </c>
      <c r="O155" s="69">
        <f t="shared" si="31"/>
        <v>0.4358974358974359</v>
      </c>
      <c r="P155" s="70">
        <f t="shared" si="32"/>
        <v>0.23076923076923078</v>
      </c>
    </row>
    <row r="156" spans="1:16" ht="15">
      <c r="A156" s="74" t="s">
        <v>159</v>
      </c>
      <c r="B156" s="67">
        <v>4</v>
      </c>
      <c r="C156" s="67">
        <v>14</v>
      </c>
      <c r="D156" s="67"/>
      <c r="E156" s="67"/>
      <c r="F156" s="67">
        <v>14</v>
      </c>
      <c r="G156" s="67">
        <v>7</v>
      </c>
      <c r="H156" s="67"/>
      <c r="I156" s="67"/>
      <c r="J156" s="67"/>
      <c r="K156" s="67">
        <v>4</v>
      </c>
      <c r="L156" s="67">
        <v>1</v>
      </c>
      <c r="M156" s="68">
        <f t="shared" si="29"/>
        <v>0.5</v>
      </c>
      <c r="N156" s="67">
        <f t="shared" si="30"/>
        <v>12</v>
      </c>
      <c r="O156" s="69">
        <f t="shared" si="31"/>
        <v>0.8571428571428571</v>
      </c>
      <c r="P156" s="70">
        <f t="shared" si="32"/>
        <v>0.5</v>
      </c>
    </row>
    <row r="157" spans="1:16" ht="15">
      <c r="A157" s="74" t="s">
        <v>160</v>
      </c>
      <c r="B157" s="67">
        <v>1</v>
      </c>
      <c r="C157" s="67">
        <f>D157+E157+F157</f>
        <v>2</v>
      </c>
      <c r="D157" s="67"/>
      <c r="E157" s="67"/>
      <c r="F157" s="67">
        <v>2</v>
      </c>
      <c r="G157" s="67">
        <v>1</v>
      </c>
      <c r="H157" s="67"/>
      <c r="I157" s="67"/>
      <c r="J157" s="67"/>
      <c r="K157" s="67"/>
      <c r="L157" s="67"/>
      <c r="M157" s="68">
        <f t="shared" si="29"/>
        <v>0.5</v>
      </c>
      <c r="N157" s="67">
        <f t="shared" si="30"/>
        <v>1</v>
      </c>
      <c r="O157" s="69">
        <f t="shared" si="31"/>
        <v>0.5</v>
      </c>
      <c r="P157" s="70">
        <f t="shared" si="32"/>
        <v>0.5</v>
      </c>
    </row>
    <row r="158" spans="1:16" ht="15">
      <c r="A158" s="100" t="s">
        <v>114</v>
      </c>
      <c r="B158" s="67">
        <v>5</v>
      </c>
      <c r="C158" s="67">
        <v>14</v>
      </c>
      <c r="D158" s="67"/>
      <c r="E158" s="67"/>
      <c r="F158" s="67">
        <v>14</v>
      </c>
      <c r="G158" s="67">
        <v>5</v>
      </c>
      <c r="H158" s="67">
        <v>1</v>
      </c>
      <c r="I158" s="67"/>
      <c r="J158" s="67"/>
      <c r="K158" s="67">
        <v>1</v>
      </c>
      <c r="L158" s="67">
        <v>1</v>
      </c>
      <c r="M158" s="68">
        <f t="shared" si="29"/>
        <v>0.35714285714285715</v>
      </c>
      <c r="N158" s="67">
        <f t="shared" si="30"/>
        <v>7</v>
      </c>
      <c r="O158" s="69">
        <f t="shared" si="31"/>
        <v>0.5</v>
      </c>
      <c r="P158" s="70">
        <f t="shared" si="32"/>
        <v>0.42857142857142855</v>
      </c>
    </row>
    <row r="159" spans="1:16" ht="15">
      <c r="A159" s="100" t="s">
        <v>156</v>
      </c>
      <c r="B159" s="67">
        <v>2</v>
      </c>
      <c r="C159" s="67">
        <f>D159+E159+F159</f>
        <v>6</v>
      </c>
      <c r="D159" s="67"/>
      <c r="E159" s="67"/>
      <c r="F159" s="67">
        <v>6</v>
      </c>
      <c r="G159" s="67">
        <v>2</v>
      </c>
      <c r="H159" s="67">
        <v>1</v>
      </c>
      <c r="I159" s="67"/>
      <c r="J159" s="67"/>
      <c r="K159" s="67"/>
      <c r="L159" s="67">
        <v>4</v>
      </c>
      <c r="M159" s="68">
        <f t="shared" si="29"/>
        <v>0.33333333333333331</v>
      </c>
      <c r="N159" s="67">
        <f t="shared" si="30"/>
        <v>6</v>
      </c>
      <c r="O159" s="69">
        <f t="shared" si="31"/>
        <v>1</v>
      </c>
      <c r="P159" s="70">
        <f t="shared" si="32"/>
        <v>0.5</v>
      </c>
    </row>
    <row r="160" spans="1:16" ht="15">
      <c r="A160" s="100" t="s">
        <v>125</v>
      </c>
      <c r="B160" s="67">
        <v>1</v>
      </c>
      <c r="C160" s="67">
        <f>D160+E160+F160</f>
        <v>3</v>
      </c>
      <c r="D160" s="67"/>
      <c r="E160" s="67"/>
      <c r="F160" s="67">
        <v>3</v>
      </c>
      <c r="G160" s="67"/>
      <c r="H160" s="67"/>
      <c r="I160" s="67"/>
      <c r="J160" s="67"/>
      <c r="K160" s="67"/>
      <c r="L160" s="67"/>
      <c r="M160" s="68">
        <f t="shared" si="29"/>
        <v>0</v>
      </c>
      <c r="N160" s="67">
        <f t="shared" si="30"/>
        <v>0</v>
      </c>
      <c r="O160" s="69">
        <f t="shared" si="31"/>
        <v>0</v>
      </c>
      <c r="P160" s="70">
        <f t="shared" si="32"/>
        <v>0</v>
      </c>
    </row>
    <row r="161" spans="1:16" ht="5.0999999999999996" customHeight="1">
      <c r="A161" s="7"/>
      <c r="B161" s="34"/>
      <c r="C161" s="34"/>
      <c r="D161" s="34"/>
      <c r="E161" s="34"/>
      <c r="F161" s="7"/>
      <c r="G161" s="7"/>
      <c r="H161" s="7"/>
      <c r="I161" s="7"/>
      <c r="J161" s="7"/>
      <c r="K161" s="7"/>
      <c r="L161" s="7"/>
      <c r="M161" s="7"/>
      <c r="N161" s="7"/>
      <c r="O161" s="42"/>
      <c r="P161" s="42"/>
    </row>
    <row r="162" spans="1:16" ht="15">
      <c r="A162" s="5" t="s">
        <v>9</v>
      </c>
      <c r="B162" s="5"/>
      <c r="C162" s="45">
        <f t="shared" ref="C162:L162" si="33">SUM(C144:C161)</f>
        <v>575</v>
      </c>
      <c r="D162" s="6">
        <f t="shared" si="33"/>
        <v>3</v>
      </c>
      <c r="E162" s="6">
        <f t="shared" si="33"/>
        <v>6</v>
      </c>
      <c r="F162" s="45">
        <f t="shared" si="33"/>
        <v>566</v>
      </c>
      <c r="G162" s="45">
        <f t="shared" si="33"/>
        <v>291</v>
      </c>
      <c r="H162" s="6">
        <f t="shared" si="33"/>
        <v>50</v>
      </c>
      <c r="I162" s="6">
        <f t="shared" si="33"/>
        <v>7</v>
      </c>
      <c r="J162" s="6">
        <f t="shared" si="33"/>
        <v>3</v>
      </c>
      <c r="K162" s="50">
        <f t="shared" si="33"/>
        <v>135</v>
      </c>
      <c r="L162" s="50">
        <f t="shared" si="33"/>
        <v>135</v>
      </c>
      <c r="M162" s="1">
        <f>(G162/F162)</f>
        <v>0.51413427561837455</v>
      </c>
      <c r="N162" s="29">
        <f>G162+K162+L162</f>
        <v>561</v>
      </c>
      <c r="O162" s="41">
        <f>N162/F162</f>
        <v>0.99116607773851595</v>
      </c>
      <c r="P162" s="46">
        <f>((G162-H162-I162-J162)+(2*H162)+(3*I162)+(4*J162))/F162</f>
        <v>0.64310954063604242</v>
      </c>
    </row>
  </sheetData>
  <sortState caseSensitive="1" ref="A144:P157">
    <sortCondition descending="1" ref="N144:N157"/>
    <sortCondition descending="1" ref="O144:O157"/>
    <sortCondition descending="1" ref="M144:M157"/>
  </sortState>
  <mergeCells count="7">
    <mergeCell ref="A113:P113"/>
    <mergeCell ref="A141:P141"/>
    <mergeCell ref="A1:O1"/>
    <mergeCell ref="A2:P2"/>
    <mergeCell ref="A31:P31"/>
    <mergeCell ref="A62:P62"/>
    <mergeCell ref="A86:P86"/>
  </mergeCells>
  <phoneticPr fontId="0" type="noConversion"/>
  <printOptions horizontalCentered="1"/>
  <pageMargins left="0.23622047244094491" right="0.23622047244094491" top="0.51181102362204722" bottom="0.55118110236220474" header="0.27559055118110237" footer="0.35433070866141736"/>
  <pageSetup scale="66" orientation="portrait" horizontalDpi="300" verticalDpi="300" r:id="rId1"/>
  <headerFooter alignWithMargins="0"/>
  <rowBreaks count="2" manualBreakCount="2">
    <brk id="61" max="16383" man="1"/>
    <brk id="112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2"/>
  <sheetViews>
    <sheetView topLeftCell="A43" zoomScaleNormal="100" workbookViewId="0">
      <selection activeCell="I91" sqref="I91"/>
    </sheetView>
  </sheetViews>
  <sheetFormatPr baseColWidth="10" defaultColWidth="11.42578125" defaultRowHeight="12.75"/>
  <cols>
    <col min="1" max="1" width="20.7109375" customWidth="1"/>
    <col min="2" max="2" width="6.85546875" customWidth="1"/>
    <col min="3" max="3" width="8.42578125" bestFit="1" customWidth="1"/>
    <col min="4" max="4" width="3.7109375" customWidth="1"/>
    <col min="5" max="5" width="20.7109375" customWidth="1"/>
    <col min="6" max="6" width="6.85546875" customWidth="1"/>
    <col min="7" max="7" width="5.7109375" customWidth="1"/>
    <col min="8" max="8" width="3.7109375" style="15" customWidth="1"/>
    <col min="9" max="9" width="20.7109375" customWidth="1"/>
    <col min="10" max="10" width="6.85546875" customWidth="1"/>
    <col min="11" max="11" width="6.7109375" customWidth="1"/>
    <col min="12" max="12" width="5.7109375" customWidth="1"/>
  </cols>
  <sheetData>
    <row r="1" spans="1:13" s="13" customFormat="1" ht="30.75">
      <c r="A1" s="127" t="s">
        <v>36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8"/>
      <c r="M1" s="8"/>
    </row>
    <row r="2" spans="1:13" ht="26.25">
      <c r="A2" s="131" t="s">
        <v>145</v>
      </c>
      <c r="B2" s="132"/>
      <c r="C2" s="132"/>
      <c r="D2" s="132"/>
      <c r="E2" s="132"/>
      <c r="F2" s="132"/>
      <c r="G2" s="132"/>
      <c r="H2" s="132"/>
      <c r="I2" s="132"/>
      <c r="J2" s="132"/>
      <c r="K2" s="133"/>
      <c r="L2" s="11"/>
    </row>
    <row r="3" spans="1:13" ht="5.0999999999999996" customHeight="1">
      <c r="A3" s="130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4"/>
    </row>
    <row r="4" spans="1:13" ht="15.75">
      <c r="A4" s="9" t="s">
        <v>252</v>
      </c>
      <c r="B4" s="9"/>
      <c r="E4" s="9" t="s">
        <v>39</v>
      </c>
      <c r="F4" s="9"/>
      <c r="I4" s="9" t="s">
        <v>35</v>
      </c>
      <c r="J4" s="9"/>
    </row>
    <row r="5" spans="1:13" ht="15.75">
      <c r="A5" s="20" t="s">
        <v>65</v>
      </c>
      <c r="B5" s="20" t="s">
        <v>66</v>
      </c>
      <c r="C5" s="17" t="s">
        <v>14</v>
      </c>
      <c r="E5" s="20" t="s">
        <v>65</v>
      </c>
      <c r="F5" s="20" t="s">
        <v>66</v>
      </c>
      <c r="G5" s="19" t="s">
        <v>10</v>
      </c>
      <c r="I5" s="20" t="s">
        <v>65</v>
      </c>
      <c r="J5" s="20" t="s">
        <v>66</v>
      </c>
      <c r="K5" s="19" t="s">
        <v>25</v>
      </c>
    </row>
    <row r="6" spans="1:13" ht="14.1" customHeight="1">
      <c r="A6" s="21" t="s">
        <v>96</v>
      </c>
      <c r="B6" s="19" t="s">
        <v>119</v>
      </c>
      <c r="C6" s="75">
        <v>805</v>
      </c>
      <c r="E6" s="18" t="s">
        <v>94</v>
      </c>
      <c r="F6" s="19" t="s">
        <v>120</v>
      </c>
      <c r="G6" s="19">
        <v>85</v>
      </c>
      <c r="I6" s="21" t="s">
        <v>96</v>
      </c>
      <c r="J6" s="19" t="s">
        <v>119</v>
      </c>
      <c r="K6" s="52">
        <v>1.9</v>
      </c>
    </row>
    <row r="7" spans="1:13" ht="14.1" customHeight="1">
      <c r="A7" s="18" t="s">
        <v>158</v>
      </c>
      <c r="B7" s="19" t="s">
        <v>120</v>
      </c>
      <c r="C7" s="75">
        <v>731</v>
      </c>
      <c r="D7" s="9"/>
      <c r="E7" s="18" t="s">
        <v>186</v>
      </c>
      <c r="F7" s="19" t="s">
        <v>18</v>
      </c>
      <c r="G7" s="19">
        <v>80</v>
      </c>
      <c r="H7" s="16"/>
      <c r="I7" s="21" t="s">
        <v>64</v>
      </c>
      <c r="J7" s="19" t="s">
        <v>120</v>
      </c>
      <c r="K7" s="52">
        <v>1.55</v>
      </c>
    </row>
    <row r="8" spans="1:13" ht="14.1" customHeight="1">
      <c r="A8" s="18" t="s">
        <v>27</v>
      </c>
      <c r="B8" s="19" t="s">
        <v>119</v>
      </c>
      <c r="C8" s="75">
        <v>721</v>
      </c>
      <c r="D8" s="9"/>
      <c r="E8" s="18" t="s">
        <v>96</v>
      </c>
      <c r="F8" s="19" t="s">
        <v>119</v>
      </c>
      <c r="G8" s="19">
        <v>78</v>
      </c>
      <c r="H8" s="16"/>
      <c r="I8" s="21" t="s">
        <v>94</v>
      </c>
      <c r="J8" s="19" t="s">
        <v>120</v>
      </c>
      <c r="K8" s="52">
        <v>1.55</v>
      </c>
    </row>
    <row r="9" spans="1:13" ht="14.1" customHeight="1">
      <c r="A9" s="21" t="s">
        <v>98</v>
      </c>
      <c r="B9" s="19" t="s">
        <v>18</v>
      </c>
      <c r="C9" s="75">
        <v>700</v>
      </c>
      <c r="D9" s="9"/>
      <c r="E9" s="21" t="s">
        <v>158</v>
      </c>
      <c r="F9" s="19" t="s">
        <v>120</v>
      </c>
      <c r="G9" s="19">
        <v>76</v>
      </c>
      <c r="H9" s="16"/>
      <c r="I9" s="18" t="s">
        <v>27</v>
      </c>
      <c r="J9" s="19" t="s">
        <v>119</v>
      </c>
      <c r="K9" s="55">
        <v>1.53</v>
      </c>
    </row>
    <row r="10" spans="1:13" ht="14.1" customHeight="1">
      <c r="A10" s="18" t="s">
        <v>84</v>
      </c>
      <c r="B10" s="19" t="s">
        <v>122</v>
      </c>
      <c r="C10" s="75">
        <v>667</v>
      </c>
      <c r="D10" s="9"/>
      <c r="E10" s="18" t="s">
        <v>85</v>
      </c>
      <c r="F10" s="19" t="s">
        <v>119</v>
      </c>
      <c r="G10" s="19">
        <v>72</v>
      </c>
      <c r="H10" s="16"/>
      <c r="I10" s="18" t="s">
        <v>85</v>
      </c>
      <c r="J10" s="19" t="s">
        <v>119</v>
      </c>
      <c r="K10" s="52">
        <v>1.5</v>
      </c>
    </row>
    <row r="11" spans="1:13" ht="14.1" customHeight="1">
      <c r="A11" s="18" t="s">
        <v>73</v>
      </c>
      <c r="B11" s="19" t="s">
        <v>122</v>
      </c>
      <c r="C11" s="75">
        <v>667</v>
      </c>
      <c r="D11" s="9"/>
      <c r="E11" s="59" t="s">
        <v>185</v>
      </c>
      <c r="F11" s="19" t="s">
        <v>120</v>
      </c>
      <c r="G11" s="19">
        <v>69</v>
      </c>
      <c r="H11" s="16"/>
      <c r="I11" s="18" t="s">
        <v>186</v>
      </c>
      <c r="J11" s="19" t="s">
        <v>18</v>
      </c>
      <c r="K11" s="52">
        <v>1.48</v>
      </c>
    </row>
    <row r="12" spans="1:13" ht="14.1" customHeight="1">
      <c r="A12" s="18" t="s">
        <v>92</v>
      </c>
      <c r="B12" s="19" t="s">
        <v>120</v>
      </c>
      <c r="C12" s="75">
        <v>659</v>
      </c>
      <c r="D12" s="9"/>
      <c r="E12" s="21" t="s">
        <v>104</v>
      </c>
      <c r="F12" s="19" t="s">
        <v>119</v>
      </c>
      <c r="G12" s="19">
        <v>69</v>
      </c>
      <c r="H12" s="16"/>
      <c r="I12" s="59" t="s">
        <v>158</v>
      </c>
      <c r="J12" s="19" t="s">
        <v>120</v>
      </c>
      <c r="K12" s="52">
        <v>1.46</v>
      </c>
    </row>
    <row r="13" spans="1:13" ht="14.1" customHeight="1">
      <c r="A13" s="21" t="s">
        <v>85</v>
      </c>
      <c r="B13" s="19" t="s">
        <v>119</v>
      </c>
      <c r="C13" s="75">
        <v>646</v>
      </c>
      <c r="D13" s="9"/>
      <c r="E13" s="18" t="s">
        <v>98</v>
      </c>
      <c r="F13" s="19" t="s">
        <v>18</v>
      </c>
      <c r="G13" s="19">
        <v>69</v>
      </c>
      <c r="H13" s="16"/>
      <c r="I13" s="18" t="s">
        <v>26</v>
      </c>
      <c r="J13" s="19" t="s">
        <v>118</v>
      </c>
      <c r="K13" s="52">
        <v>1.45</v>
      </c>
    </row>
    <row r="14" spans="1:13" ht="14.1" customHeight="1">
      <c r="A14" s="18" t="s">
        <v>63</v>
      </c>
      <c r="B14" s="19" t="s">
        <v>120</v>
      </c>
      <c r="C14" s="75">
        <v>640</v>
      </c>
      <c r="D14" s="9"/>
      <c r="E14" s="18" t="s">
        <v>26</v>
      </c>
      <c r="F14" s="19" t="s">
        <v>118</v>
      </c>
      <c r="G14" s="19">
        <v>68</v>
      </c>
      <c r="H14" s="16"/>
      <c r="I14" s="18" t="s">
        <v>64</v>
      </c>
      <c r="J14" s="19" t="s">
        <v>18</v>
      </c>
      <c r="K14" s="52">
        <v>1.45</v>
      </c>
    </row>
    <row r="15" spans="1:13" ht="14.1" customHeight="1">
      <c r="A15" s="18" t="s">
        <v>185</v>
      </c>
      <c r="B15" s="19" t="s">
        <v>120</v>
      </c>
      <c r="C15" s="75">
        <v>640</v>
      </c>
      <c r="D15" s="9"/>
      <c r="E15" s="18" t="s">
        <v>63</v>
      </c>
      <c r="F15" s="19" t="s">
        <v>120</v>
      </c>
      <c r="G15" s="19">
        <v>67</v>
      </c>
      <c r="H15" s="16"/>
      <c r="I15" s="18" t="s">
        <v>105</v>
      </c>
      <c r="J15" s="19" t="s">
        <v>118</v>
      </c>
      <c r="K15" s="52">
        <v>1.43</v>
      </c>
    </row>
    <row r="16" spans="1:13" ht="14.1" customHeight="1">
      <c r="A16" s="21"/>
      <c r="B16" s="19"/>
      <c r="C16" s="75"/>
      <c r="D16" s="9"/>
      <c r="E16" s="18"/>
      <c r="F16" s="19"/>
      <c r="G16" s="19"/>
      <c r="H16" s="16"/>
      <c r="I16" s="18"/>
      <c r="J16" s="19"/>
      <c r="K16" s="52"/>
    </row>
    <row r="17" spans="1:12" ht="5.0999999999999996" customHeight="1">
      <c r="A17" s="9"/>
      <c r="B17" s="9"/>
      <c r="C17" s="10"/>
      <c r="D17" s="9"/>
      <c r="E17" s="9"/>
      <c r="F17" s="9"/>
      <c r="G17" s="10"/>
      <c r="H17" s="16"/>
      <c r="I17" s="9"/>
      <c r="J17" s="9"/>
      <c r="K17" s="9"/>
    </row>
    <row r="18" spans="1:12" ht="5.0999999999999996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5"/>
    </row>
    <row r="19" spans="1:12" ht="15.75">
      <c r="A19" s="9" t="s">
        <v>12</v>
      </c>
      <c r="B19" s="9"/>
      <c r="C19" s="9"/>
      <c r="D19" s="9"/>
      <c r="E19" s="9" t="s">
        <v>13</v>
      </c>
      <c r="F19" s="9"/>
      <c r="G19" s="9"/>
      <c r="H19" s="16"/>
      <c r="I19" s="9" t="s">
        <v>11</v>
      </c>
      <c r="J19" s="9"/>
      <c r="K19" s="9"/>
    </row>
    <row r="20" spans="1:12" ht="15.75">
      <c r="A20" s="20" t="s">
        <v>65</v>
      </c>
      <c r="B20" s="20" t="s">
        <v>66</v>
      </c>
      <c r="C20" s="19" t="s">
        <v>3</v>
      </c>
      <c r="D20" s="9"/>
      <c r="E20" s="20" t="s">
        <v>65</v>
      </c>
      <c r="F20" s="20" t="s">
        <v>66</v>
      </c>
      <c r="G20" s="19" t="s">
        <v>4</v>
      </c>
      <c r="H20" s="16"/>
      <c r="I20" s="20" t="s">
        <v>65</v>
      </c>
      <c r="J20" s="20" t="s">
        <v>66</v>
      </c>
      <c r="K20" s="19" t="s">
        <v>5</v>
      </c>
    </row>
    <row r="21" spans="1:12" ht="14.1" customHeight="1">
      <c r="A21" s="18" t="s">
        <v>85</v>
      </c>
      <c r="B21" s="19" t="s">
        <v>119</v>
      </c>
      <c r="C21" s="75">
        <v>16</v>
      </c>
      <c r="D21" s="9"/>
      <c r="E21" s="18" t="s">
        <v>185</v>
      </c>
      <c r="F21" s="19" t="s">
        <v>120</v>
      </c>
      <c r="G21" s="19">
        <v>4</v>
      </c>
      <c r="H21" s="16"/>
      <c r="I21" s="18" t="s">
        <v>94</v>
      </c>
      <c r="J21" s="19" t="s">
        <v>120</v>
      </c>
      <c r="K21" s="19">
        <v>5</v>
      </c>
    </row>
    <row r="22" spans="1:12" ht="14.1" customHeight="1">
      <c r="A22" s="18" t="s">
        <v>104</v>
      </c>
      <c r="B22" s="19" t="s">
        <v>119</v>
      </c>
      <c r="C22" s="19">
        <v>13</v>
      </c>
      <c r="D22" s="9"/>
      <c r="E22" s="18" t="s">
        <v>63</v>
      </c>
      <c r="F22" s="19" t="s">
        <v>120</v>
      </c>
      <c r="G22" s="19">
        <v>4</v>
      </c>
      <c r="H22" s="16"/>
      <c r="I22" s="18" t="s">
        <v>64</v>
      </c>
      <c r="J22" s="19" t="s">
        <v>18</v>
      </c>
      <c r="K22" s="19">
        <v>4</v>
      </c>
    </row>
    <row r="23" spans="1:12" ht="14.1" customHeight="1">
      <c r="A23" s="18" t="s">
        <v>49</v>
      </c>
      <c r="B23" s="19" t="s">
        <v>122</v>
      </c>
      <c r="C23" s="75">
        <v>13</v>
      </c>
      <c r="D23" s="9"/>
      <c r="E23" s="18" t="s">
        <v>104</v>
      </c>
      <c r="F23" s="19" t="s">
        <v>119</v>
      </c>
      <c r="G23" s="19">
        <v>4</v>
      </c>
      <c r="H23" s="16"/>
      <c r="I23" s="18" t="s">
        <v>111</v>
      </c>
      <c r="J23" s="19" t="s">
        <v>121</v>
      </c>
      <c r="K23" s="19">
        <v>3</v>
      </c>
    </row>
    <row r="24" spans="1:12" ht="14.1" customHeight="1">
      <c r="A24" s="18" t="s">
        <v>185</v>
      </c>
      <c r="B24" s="19" t="s">
        <v>120</v>
      </c>
      <c r="C24" s="19">
        <v>12</v>
      </c>
      <c r="D24" s="9"/>
      <c r="E24" s="18" t="s">
        <v>115</v>
      </c>
      <c r="F24" s="19" t="s">
        <v>18</v>
      </c>
      <c r="G24" s="19">
        <v>4</v>
      </c>
      <c r="H24" s="16"/>
      <c r="I24" s="18" t="s">
        <v>96</v>
      </c>
      <c r="J24" s="19" t="s">
        <v>119</v>
      </c>
      <c r="K24" s="19">
        <v>3</v>
      </c>
    </row>
    <row r="25" spans="1:12" ht="14.1" customHeight="1">
      <c r="A25" s="18" t="s">
        <v>94</v>
      </c>
      <c r="B25" s="19" t="s">
        <v>120</v>
      </c>
      <c r="C25" s="19">
        <v>10</v>
      </c>
      <c r="D25" s="9"/>
      <c r="E25" s="18" t="s">
        <v>80</v>
      </c>
      <c r="F25" s="19" t="s">
        <v>122</v>
      </c>
      <c r="G25" s="19">
        <v>3</v>
      </c>
      <c r="H25" s="16"/>
      <c r="I25" s="18" t="s">
        <v>240</v>
      </c>
      <c r="J25" s="19" t="s">
        <v>118</v>
      </c>
      <c r="K25" s="19">
        <v>3</v>
      </c>
    </row>
    <row r="26" spans="1:12" ht="14.1" customHeight="1">
      <c r="A26" s="18" t="s">
        <v>64</v>
      </c>
      <c r="B26" s="19" t="s">
        <v>18</v>
      </c>
      <c r="C26" s="75">
        <v>9</v>
      </c>
      <c r="D26" s="9"/>
      <c r="E26" s="18" t="s">
        <v>111</v>
      </c>
      <c r="F26" s="19" t="s">
        <v>118</v>
      </c>
      <c r="G26" s="19">
        <v>3</v>
      </c>
      <c r="H26" s="16"/>
      <c r="I26" s="18" t="s">
        <v>109</v>
      </c>
      <c r="J26" s="19" t="s">
        <v>121</v>
      </c>
      <c r="K26" s="19">
        <v>2</v>
      </c>
    </row>
    <row r="27" spans="1:12" ht="14.1" customHeight="1">
      <c r="A27" s="18" t="s">
        <v>26</v>
      </c>
      <c r="B27" s="19" t="s">
        <v>118</v>
      </c>
      <c r="C27" s="75">
        <v>9</v>
      </c>
      <c r="D27" s="9"/>
      <c r="E27" s="18" t="s">
        <v>186</v>
      </c>
      <c r="F27" s="19" t="s">
        <v>18</v>
      </c>
      <c r="G27" s="19">
        <v>3</v>
      </c>
      <c r="H27" s="16"/>
      <c r="I27" s="18" t="s">
        <v>85</v>
      </c>
      <c r="J27" s="19" t="s">
        <v>119</v>
      </c>
      <c r="K27" s="19">
        <v>2</v>
      </c>
    </row>
    <row r="28" spans="1:12" ht="14.1" customHeight="1">
      <c r="A28" s="18" t="s">
        <v>96</v>
      </c>
      <c r="B28" s="19" t="s">
        <v>119</v>
      </c>
      <c r="C28" s="19">
        <v>9</v>
      </c>
      <c r="D28" s="9"/>
      <c r="E28" s="18" t="s">
        <v>63</v>
      </c>
      <c r="F28" s="19" t="s">
        <v>121</v>
      </c>
      <c r="G28" s="19">
        <v>3</v>
      </c>
      <c r="H28" s="16"/>
      <c r="I28" s="18" t="s">
        <v>62</v>
      </c>
      <c r="J28" s="19" t="s">
        <v>121</v>
      </c>
      <c r="K28" s="19">
        <v>2</v>
      </c>
    </row>
    <row r="29" spans="1:12" ht="14.1" customHeight="1">
      <c r="A29" s="21" t="s">
        <v>186</v>
      </c>
      <c r="B29" s="19" t="s">
        <v>18</v>
      </c>
      <c r="C29" s="75">
        <v>8</v>
      </c>
      <c r="D29" s="9"/>
      <c r="E29" s="18" t="s">
        <v>253</v>
      </c>
      <c r="F29" s="19"/>
      <c r="G29" s="19">
        <v>2</v>
      </c>
      <c r="H29" s="16"/>
      <c r="I29" s="18" t="s">
        <v>105</v>
      </c>
      <c r="J29" s="19" t="s">
        <v>118</v>
      </c>
      <c r="K29" s="19">
        <v>2</v>
      </c>
    </row>
    <row r="30" spans="1:12" ht="14.1" customHeight="1">
      <c r="A30" s="18" t="s">
        <v>63</v>
      </c>
      <c r="B30" s="19" t="s">
        <v>120</v>
      </c>
      <c r="C30" s="75">
        <v>8</v>
      </c>
      <c r="D30" s="9"/>
      <c r="E30" s="18"/>
      <c r="F30" s="19"/>
      <c r="G30" s="19"/>
      <c r="H30" s="16"/>
      <c r="I30" s="18" t="s">
        <v>64</v>
      </c>
      <c r="J30" s="19" t="s">
        <v>121</v>
      </c>
      <c r="K30" s="19">
        <v>2</v>
      </c>
    </row>
    <row r="31" spans="1:12" ht="14.1" customHeight="1">
      <c r="A31" s="18" t="s">
        <v>113</v>
      </c>
      <c r="B31" s="19" t="s">
        <v>118</v>
      </c>
      <c r="C31" s="19">
        <v>8</v>
      </c>
      <c r="D31" s="9"/>
      <c r="E31" s="99"/>
      <c r="F31" s="19"/>
      <c r="G31" s="19"/>
      <c r="H31" s="16"/>
      <c r="I31" s="18"/>
      <c r="J31" s="19"/>
      <c r="K31" s="19"/>
    </row>
    <row r="32" spans="1:12" ht="5.0999999999999996" customHeight="1"/>
    <row r="33" spans="1:11" ht="5.0999999999999996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</row>
    <row r="34" spans="1:11" ht="15.75">
      <c r="A34" s="9" t="s">
        <v>15</v>
      </c>
      <c r="B34" s="9"/>
      <c r="C34" s="9"/>
      <c r="D34" s="16"/>
      <c r="E34" s="9" t="s">
        <v>16</v>
      </c>
      <c r="F34" s="9"/>
      <c r="G34" s="9"/>
      <c r="I34" s="9" t="s">
        <v>44</v>
      </c>
      <c r="J34" s="9"/>
    </row>
    <row r="35" spans="1:11" ht="15.75" customHeight="1">
      <c r="A35" s="20" t="s">
        <v>65</v>
      </c>
      <c r="B35" s="20" t="s">
        <v>66</v>
      </c>
      <c r="C35" s="19" t="s">
        <v>6</v>
      </c>
      <c r="D35" s="16"/>
      <c r="E35" s="20" t="s">
        <v>65</v>
      </c>
      <c r="F35" s="20" t="s">
        <v>66</v>
      </c>
      <c r="G35" s="19" t="s">
        <v>7</v>
      </c>
      <c r="I35" s="20" t="s">
        <v>65</v>
      </c>
      <c r="J35" s="20" t="s">
        <v>66</v>
      </c>
      <c r="K35" s="19" t="s">
        <v>46</v>
      </c>
    </row>
    <row r="36" spans="1:11" ht="14.1" customHeight="1">
      <c r="A36" s="18" t="s">
        <v>115</v>
      </c>
      <c r="B36" s="19" t="s">
        <v>18</v>
      </c>
      <c r="C36" s="19">
        <v>25</v>
      </c>
      <c r="D36" s="16"/>
      <c r="E36" s="18" t="s">
        <v>94</v>
      </c>
      <c r="F36" s="19" t="s">
        <v>120</v>
      </c>
      <c r="G36" s="19">
        <v>31</v>
      </c>
      <c r="I36" s="18" t="s">
        <v>96</v>
      </c>
      <c r="J36" s="19" t="s">
        <v>119</v>
      </c>
      <c r="K36" s="51">
        <v>1.2929999999999999</v>
      </c>
    </row>
    <row r="37" spans="1:11" ht="14.1" customHeight="1">
      <c r="A37" s="18" t="s">
        <v>186</v>
      </c>
      <c r="B37" s="30" t="s">
        <v>18</v>
      </c>
      <c r="C37" s="19">
        <v>23</v>
      </c>
      <c r="D37" s="16"/>
      <c r="E37" s="21" t="s">
        <v>85</v>
      </c>
      <c r="F37" s="19" t="s">
        <v>119</v>
      </c>
      <c r="G37" s="19">
        <v>26</v>
      </c>
      <c r="I37" s="18" t="s">
        <v>85</v>
      </c>
      <c r="J37" s="19" t="s">
        <v>119</v>
      </c>
      <c r="K37" s="51">
        <v>1.1459999999999999</v>
      </c>
    </row>
    <row r="38" spans="1:11" ht="14.1" customHeight="1">
      <c r="A38" s="18" t="s">
        <v>63</v>
      </c>
      <c r="B38" s="19" t="s">
        <v>120</v>
      </c>
      <c r="C38" s="19">
        <v>23</v>
      </c>
      <c r="D38" s="16"/>
      <c r="E38" s="18" t="s">
        <v>26</v>
      </c>
      <c r="F38" s="30" t="s">
        <v>118</v>
      </c>
      <c r="G38" s="19">
        <v>25</v>
      </c>
      <c r="I38" s="43" t="s">
        <v>104</v>
      </c>
      <c r="J38" s="19" t="s">
        <v>119</v>
      </c>
      <c r="K38" s="51">
        <v>1.077</v>
      </c>
    </row>
    <row r="39" spans="1:11" ht="14.1" customHeight="1">
      <c r="A39" s="59" t="s">
        <v>94</v>
      </c>
      <c r="B39" s="19" t="s">
        <v>120</v>
      </c>
      <c r="C39" s="19">
        <v>22</v>
      </c>
      <c r="D39" s="16"/>
      <c r="E39" s="59" t="s">
        <v>64</v>
      </c>
      <c r="F39" s="19" t="s">
        <v>120</v>
      </c>
      <c r="G39" s="19">
        <v>25</v>
      </c>
      <c r="I39" s="18" t="s">
        <v>94</v>
      </c>
      <c r="J39" s="19" t="s">
        <v>120</v>
      </c>
      <c r="K39" s="51">
        <v>1.073</v>
      </c>
    </row>
    <row r="40" spans="1:11" ht="14.1" customHeight="1">
      <c r="A40" s="18" t="s">
        <v>185</v>
      </c>
      <c r="B40" s="19" t="s">
        <v>120</v>
      </c>
      <c r="C40" s="19">
        <v>21</v>
      </c>
      <c r="D40" s="16"/>
      <c r="E40" s="18" t="s">
        <v>186</v>
      </c>
      <c r="F40" s="19" t="s">
        <v>18</v>
      </c>
      <c r="G40" s="19">
        <v>24</v>
      </c>
      <c r="I40" s="18" t="s">
        <v>64</v>
      </c>
      <c r="J40" s="19" t="s">
        <v>18</v>
      </c>
      <c r="K40" s="51">
        <v>1.0449999999999999</v>
      </c>
    </row>
    <row r="41" spans="1:11" ht="14.1" customHeight="1">
      <c r="A41" s="18" t="s">
        <v>27</v>
      </c>
      <c r="B41" s="19" t="s">
        <v>119</v>
      </c>
      <c r="C41" s="19">
        <v>21</v>
      </c>
      <c r="D41" s="16"/>
      <c r="E41" s="18" t="s">
        <v>96</v>
      </c>
      <c r="F41" s="19" t="s">
        <v>119</v>
      </c>
      <c r="G41" s="19">
        <v>24</v>
      </c>
      <c r="I41" s="21" t="s">
        <v>185</v>
      </c>
      <c r="J41" s="19" t="s">
        <v>120</v>
      </c>
      <c r="K41" s="51">
        <v>1.04</v>
      </c>
    </row>
    <row r="42" spans="1:11" ht="14.1" customHeight="1">
      <c r="A42" s="59" t="s">
        <v>96</v>
      </c>
      <c r="B42" s="19" t="s">
        <v>119</v>
      </c>
      <c r="C42" s="19">
        <v>21</v>
      </c>
      <c r="D42" s="16"/>
      <c r="E42" s="18" t="s">
        <v>64</v>
      </c>
      <c r="F42" s="19" t="s">
        <v>18</v>
      </c>
      <c r="G42" s="19">
        <v>24</v>
      </c>
      <c r="I42" s="18" t="s">
        <v>105</v>
      </c>
      <c r="J42" s="19" t="s">
        <v>118</v>
      </c>
      <c r="K42" s="51">
        <v>1</v>
      </c>
    </row>
    <row r="43" spans="1:11" ht="14.1" customHeight="1">
      <c r="A43" s="18" t="s">
        <v>73</v>
      </c>
      <c r="B43" s="19" t="s">
        <v>122</v>
      </c>
      <c r="C43" s="19">
        <v>19</v>
      </c>
      <c r="D43" s="16"/>
      <c r="E43" s="18" t="s">
        <v>158</v>
      </c>
      <c r="F43" s="19" t="s">
        <v>120</v>
      </c>
      <c r="G43" s="19">
        <v>21</v>
      </c>
      <c r="I43" s="18" t="s">
        <v>63</v>
      </c>
      <c r="J43" s="19" t="s">
        <v>120</v>
      </c>
      <c r="K43" s="51">
        <v>0.96</v>
      </c>
    </row>
    <row r="44" spans="1:11" ht="14.1" customHeight="1">
      <c r="A44" s="18" t="s">
        <v>49</v>
      </c>
      <c r="B44" s="19" t="s">
        <v>122</v>
      </c>
      <c r="C44" s="19">
        <v>18</v>
      </c>
      <c r="D44" s="16"/>
      <c r="E44" s="18" t="s">
        <v>104</v>
      </c>
      <c r="F44" s="19" t="s">
        <v>119</v>
      </c>
      <c r="G44" s="19">
        <v>21</v>
      </c>
      <c r="I44" s="18" t="s">
        <v>158</v>
      </c>
      <c r="J44" s="19" t="s">
        <v>120</v>
      </c>
      <c r="K44" s="51">
        <v>0.94199999999999995</v>
      </c>
    </row>
    <row r="45" spans="1:11" ht="14.1" customHeight="1">
      <c r="A45" s="18" t="s">
        <v>98</v>
      </c>
      <c r="B45" s="19" t="s">
        <v>18</v>
      </c>
      <c r="C45" s="19">
        <v>18</v>
      </c>
      <c r="D45" s="16"/>
      <c r="E45" s="18" t="s">
        <v>242</v>
      </c>
      <c r="F45" s="19"/>
      <c r="G45" s="19">
        <v>20</v>
      </c>
      <c r="I45" s="21" t="s">
        <v>49</v>
      </c>
      <c r="J45" s="30" t="s">
        <v>122</v>
      </c>
      <c r="K45" s="51">
        <v>0.93799999999999994</v>
      </c>
    </row>
    <row r="46" spans="1:11" ht="14.1" customHeight="1">
      <c r="A46" s="18"/>
      <c r="B46" s="19"/>
      <c r="C46" s="19"/>
      <c r="D46" s="16"/>
      <c r="E46" s="59"/>
      <c r="F46" s="19"/>
      <c r="G46" s="19"/>
      <c r="I46" s="18"/>
      <c r="J46" s="19"/>
      <c r="K46" s="51"/>
    </row>
    <row r="47" spans="1:11" ht="26.25">
      <c r="A47" s="131" t="s">
        <v>146</v>
      </c>
      <c r="B47" s="132"/>
      <c r="C47" s="132"/>
      <c r="D47" s="132"/>
      <c r="E47" s="132"/>
      <c r="F47" s="132"/>
      <c r="G47" s="132"/>
      <c r="H47" s="132"/>
      <c r="I47" s="132"/>
      <c r="J47" s="132"/>
      <c r="K47" s="133"/>
    </row>
    <row r="48" spans="1:11" ht="5.0999999999999996" customHeight="1">
      <c r="A48" s="122"/>
      <c r="B48" s="122"/>
      <c r="C48" s="122"/>
      <c r="D48" s="122"/>
      <c r="E48" s="122"/>
      <c r="F48" s="122"/>
      <c r="G48" s="122"/>
      <c r="H48" s="122"/>
      <c r="I48" s="122"/>
      <c r="J48" s="122"/>
      <c r="K48" s="122"/>
    </row>
    <row r="49" spans="1:12" ht="15.75">
      <c r="A49" s="9" t="s">
        <v>254</v>
      </c>
      <c r="B49" s="9"/>
      <c r="E49" s="9" t="s">
        <v>39</v>
      </c>
      <c r="F49" s="9"/>
      <c r="I49" s="9" t="s">
        <v>23</v>
      </c>
      <c r="J49" s="9"/>
    </row>
    <row r="50" spans="1:12" ht="15.75">
      <c r="A50" s="20" t="s">
        <v>65</v>
      </c>
      <c r="B50" s="20" t="s">
        <v>66</v>
      </c>
      <c r="C50" s="17" t="s">
        <v>14</v>
      </c>
      <c r="E50" s="20" t="s">
        <v>65</v>
      </c>
      <c r="F50" s="20" t="s">
        <v>66</v>
      </c>
      <c r="G50" s="19" t="s">
        <v>10</v>
      </c>
      <c r="I50" s="20" t="s">
        <v>65</v>
      </c>
      <c r="J50" s="20" t="s">
        <v>66</v>
      </c>
      <c r="K50" s="19" t="s">
        <v>25</v>
      </c>
    </row>
    <row r="51" spans="1:12" ht="14.1" customHeight="1">
      <c r="A51" s="18" t="s">
        <v>91</v>
      </c>
      <c r="B51" s="19" t="s">
        <v>121</v>
      </c>
      <c r="C51" s="75">
        <v>595</v>
      </c>
      <c r="E51" s="18" t="s">
        <v>68</v>
      </c>
      <c r="F51" s="19" t="s">
        <v>120</v>
      </c>
      <c r="G51" s="19">
        <v>52</v>
      </c>
      <c r="I51" s="18" t="s">
        <v>126</v>
      </c>
      <c r="J51" s="19" t="s">
        <v>118</v>
      </c>
      <c r="K51" s="52">
        <v>1.1399999999999999</v>
      </c>
    </row>
    <row r="52" spans="1:12" ht="14.1" customHeight="1">
      <c r="A52" s="18" t="s">
        <v>68</v>
      </c>
      <c r="B52" s="19" t="s">
        <v>120</v>
      </c>
      <c r="C52" s="75">
        <v>549</v>
      </c>
      <c r="D52" s="9"/>
      <c r="E52" s="18" t="s">
        <v>126</v>
      </c>
      <c r="F52" s="19" t="s">
        <v>118</v>
      </c>
      <c r="G52" s="36">
        <v>49</v>
      </c>
      <c r="H52" s="16"/>
      <c r="I52" s="18" t="s">
        <v>151</v>
      </c>
      <c r="J52" s="19" t="s">
        <v>18</v>
      </c>
      <c r="K52" s="52">
        <v>1.06</v>
      </c>
    </row>
    <row r="53" spans="1:12" ht="14.1" customHeight="1">
      <c r="A53" s="18" t="s">
        <v>126</v>
      </c>
      <c r="B53" s="19" t="s">
        <v>118</v>
      </c>
      <c r="C53" s="75">
        <v>512</v>
      </c>
      <c r="D53" s="9"/>
      <c r="E53" s="18" t="s">
        <v>220</v>
      </c>
      <c r="F53" s="19" t="s">
        <v>18</v>
      </c>
      <c r="G53" s="19">
        <v>48</v>
      </c>
      <c r="H53" s="16"/>
      <c r="I53" s="18" t="s">
        <v>91</v>
      </c>
      <c r="J53" s="19" t="s">
        <v>119</v>
      </c>
      <c r="K53" s="52">
        <v>1.05</v>
      </c>
      <c r="L53" s="121"/>
    </row>
    <row r="54" spans="1:12" ht="14.1" customHeight="1">
      <c r="A54" s="43" t="s">
        <v>72</v>
      </c>
      <c r="B54" s="30" t="s">
        <v>122</v>
      </c>
      <c r="C54" s="75">
        <v>500</v>
      </c>
      <c r="D54" s="9"/>
      <c r="E54" s="43" t="s">
        <v>91</v>
      </c>
      <c r="F54" s="30" t="s">
        <v>119</v>
      </c>
      <c r="G54" s="19">
        <v>46</v>
      </c>
      <c r="H54" s="16"/>
      <c r="I54" s="18" t="s">
        <v>68</v>
      </c>
      <c r="J54" s="19" t="s">
        <v>120</v>
      </c>
      <c r="K54" s="52">
        <v>1.02</v>
      </c>
      <c r="L54" s="121"/>
    </row>
    <row r="55" spans="1:12" ht="14.1" customHeight="1">
      <c r="A55" s="43" t="s">
        <v>91</v>
      </c>
      <c r="B55" s="30" t="s">
        <v>119</v>
      </c>
      <c r="C55" s="75">
        <v>477</v>
      </c>
      <c r="D55" s="9"/>
      <c r="E55" s="18" t="s">
        <v>124</v>
      </c>
      <c r="F55" s="19" t="s">
        <v>119</v>
      </c>
      <c r="G55" s="19">
        <v>45</v>
      </c>
      <c r="H55" s="16"/>
      <c r="I55" s="18" t="s">
        <v>220</v>
      </c>
      <c r="J55" s="19" t="s">
        <v>18</v>
      </c>
      <c r="K55" s="52">
        <v>0.98</v>
      </c>
      <c r="L55" s="121"/>
    </row>
    <row r="56" spans="1:12" ht="14.1" customHeight="1">
      <c r="A56" s="18" t="s">
        <v>124</v>
      </c>
      <c r="B56" s="19" t="s">
        <v>119</v>
      </c>
      <c r="C56" s="75">
        <v>471</v>
      </c>
      <c r="D56" s="9"/>
      <c r="E56" s="18" t="s">
        <v>101</v>
      </c>
      <c r="F56" s="19" t="s">
        <v>121</v>
      </c>
      <c r="G56" s="19">
        <v>42</v>
      </c>
      <c r="H56" s="16"/>
      <c r="I56" s="18" t="s">
        <v>91</v>
      </c>
      <c r="J56" s="19" t="s">
        <v>121</v>
      </c>
      <c r="K56" s="52">
        <v>0.97</v>
      </c>
      <c r="L56" s="121"/>
    </row>
    <row r="57" spans="1:12" ht="14.1" customHeight="1">
      <c r="A57" s="18" t="s">
        <v>220</v>
      </c>
      <c r="B57" s="19" t="s">
        <v>18</v>
      </c>
      <c r="C57" s="75">
        <v>469</v>
      </c>
      <c r="D57" s="9"/>
      <c r="E57" s="18" t="s">
        <v>151</v>
      </c>
      <c r="F57" s="19" t="s">
        <v>18</v>
      </c>
      <c r="G57" s="19">
        <v>37</v>
      </c>
      <c r="H57" s="16"/>
      <c r="I57" s="18" t="s">
        <v>124</v>
      </c>
      <c r="J57" s="19" t="s">
        <v>119</v>
      </c>
      <c r="K57" s="52">
        <v>0.88</v>
      </c>
      <c r="L57" s="121"/>
    </row>
    <row r="58" spans="1:12" ht="14.1" customHeight="1">
      <c r="A58" s="18" t="s">
        <v>151</v>
      </c>
      <c r="B58" s="19" t="s">
        <v>18</v>
      </c>
      <c r="C58" s="75">
        <v>457</v>
      </c>
      <c r="D58" s="9"/>
      <c r="E58" s="18" t="s">
        <v>86</v>
      </c>
      <c r="F58" s="19" t="s">
        <v>122</v>
      </c>
      <c r="G58" s="19">
        <v>37</v>
      </c>
      <c r="H58" s="16"/>
      <c r="I58" s="18" t="s">
        <v>150</v>
      </c>
      <c r="J58" s="19" t="s">
        <v>18</v>
      </c>
      <c r="K58" s="52">
        <v>0.85</v>
      </c>
      <c r="L58" s="121"/>
    </row>
    <row r="59" spans="1:12" ht="14.1" customHeight="1">
      <c r="A59" s="18" t="s">
        <v>221</v>
      </c>
      <c r="B59" s="19" t="s">
        <v>121</v>
      </c>
      <c r="C59" s="75">
        <v>434</v>
      </c>
      <c r="D59" s="9"/>
      <c r="E59" s="18" t="s">
        <v>91</v>
      </c>
      <c r="F59" s="19" t="s">
        <v>121</v>
      </c>
      <c r="G59" s="19">
        <v>36</v>
      </c>
      <c r="H59" s="16"/>
      <c r="I59" s="43" t="s">
        <v>72</v>
      </c>
      <c r="J59" s="30" t="s">
        <v>122</v>
      </c>
      <c r="K59" s="52">
        <v>0.84</v>
      </c>
    </row>
    <row r="60" spans="1:12" ht="14.1" customHeight="1">
      <c r="A60" s="18" t="s">
        <v>150</v>
      </c>
      <c r="B60" s="19" t="s">
        <v>18</v>
      </c>
      <c r="C60" s="75">
        <v>424</v>
      </c>
      <c r="D60" s="9"/>
      <c r="E60" s="18" t="s">
        <v>241</v>
      </c>
      <c r="F60" s="19" t="s">
        <v>119</v>
      </c>
      <c r="G60" s="19">
        <v>29</v>
      </c>
      <c r="H60" s="16"/>
      <c r="I60" s="43" t="s">
        <v>101</v>
      </c>
      <c r="J60" s="30" t="s">
        <v>121</v>
      </c>
      <c r="K60" s="52">
        <v>0.79</v>
      </c>
    </row>
    <row r="61" spans="1:12" ht="14.1" customHeight="1">
      <c r="A61" s="18"/>
      <c r="B61" s="19"/>
      <c r="C61" s="75"/>
      <c r="D61" s="9"/>
      <c r="E61" s="43"/>
      <c r="F61" s="30"/>
      <c r="G61" s="19"/>
      <c r="H61" s="16"/>
      <c r="I61" s="18" t="s">
        <v>102</v>
      </c>
      <c r="J61" s="19" t="s">
        <v>121</v>
      </c>
      <c r="K61" s="52">
        <v>0.79</v>
      </c>
    </row>
    <row r="62" spans="1:12" ht="5.0999999999999996" customHeight="1">
      <c r="A62" s="9"/>
      <c r="B62" s="9"/>
      <c r="C62" s="10"/>
      <c r="D62" s="9"/>
      <c r="E62" s="9"/>
      <c r="F62" s="9"/>
      <c r="G62" s="10"/>
      <c r="H62" s="16"/>
      <c r="I62" s="9"/>
      <c r="J62" s="9"/>
      <c r="K62" s="9"/>
    </row>
    <row r="63" spans="1:12" ht="5.0999999999999996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</row>
    <row r="64" spans="1:12" ht="15.75">
      <c r="A64" s="9" t="s">
        <v>12</v>
      </c>
      <c r="B64" s="9"/>
      <c r="C64" s="9"/>
      <c r="D64" s="9"/>
      <c r="E64" s="9" t="s">
        <v>13</v>
      </c>
      <c r="F64" s="9"/>
      <c r="G64" s="9"/>
      <c r="H64" s="16"/>
      <c r="I64" s="9" t="s">
        <v>11</v>
      </c>
      <c r="J64" s="9"/>
      <c r="K64" s="9"/>
    </row>
    <row r="65" spans="1:11" ht="15.75">
      <c r="A65" s="20" t="s">
        <v>65</v>
      </c>
      <c r="B65" s="20" t="s">
        <v>66</v>
      </c>
      <c r="C65" s="19" t="s">
        <v>3</v>
      </c>
      <c r="D65" s="9"/>
      <c r="E65" s="20" t="s">
        <v>65</v>
      </c>
      <c r="F65" s="20" t="s">
        <v>66</v>
      </c>
      <c r="G65" s="19" t="s">
        <v>4</v>
      </c>
      <c r="H65" s="16"/>
      <c r="I65" s="20" t="s">
        <v>65</v>
      </c>
      <c r="J65" s="20" t="s">
        <v>66</v>
      </c>
      <c r="K65" s="19" t="s">
        <v>5</v>
      </c>
    </row>
    <row r="66" spans="1:11" ht="14.1" customHeight="1">
      <c r="A66" s="18" t="s">
        <v>101</v>
      </c>
      <c r="B66" s="19" t="s">
        <v>121</v>
      </c>
      <c r="C66" s="19">
        <v>4</v>
      </c>
      <c r="D66" s="9"/>
      <c r="E66" s="18" t="s">
        <v>91</v>
      </c>
      <c r="F66" s="19" t="s">
        <v>121</v>
      </c>
      <c r="G66" s="19">
        <v>1</v>
      </c>
      <c r="H66" s="16"/>
      <c r="I66" s="18"/>
      <c r="J66" s="30"/>
      <c r="K66" s="19"/>
    </row>
    <row r="67" spans="1:11" ht="14.1" customHeight="1">
      <c r="A67" s="18" t="s">
        <v>91</v>
      </c>
      <c r="B67" s="19" t="s">
        <v>121</v>
      </c>
      <c r="C67" s="19">
        <v>2</v>
      </c>
      <c r="D67" s="9"/>
      <c r="E67" s="18" t="s">
        <v>228</v>
      </c>
      <c r="F67" s="19" t="s">
        <v>118</v>
      </c>
      <c r="G67" s="19">
        <v>1</v>
      </c>
      <c r="H67" s="16"/>
      <c r="I67" s="18"/>
      <c r="J67" s="30"/>
      <c r="K67" s="19"/>
    </row>
    <row r="68" spans="1:11" ht="14.1" customHeight="1">
      <c r="A68" s="18" t="s">
        <v>91</v>
      </c>
      <c r="B68" s="30" t="s">
        <v>119</v>
      </c>
      <c r="C68" s="19">
        <v>3</v>
      </c>
      <c r="D68" s="9"/>
      <c r="E68" s="18" t="s">
        <v>249</v>
      </c>
      <c r="F68" s="30" t="s">
        <v>121</v>
      </c>
      <c r="G68" s="19">
        <v>1</v>
      </c>
      <c r="H68" s="16"/>
      <c r="I68" s="18"/>
      <c r="J68" s="19"/>
      <c r="K68" s="19"/>
    </row>
    <row r="69" spans="1:11" ht="14.1" customHeight="1">
      <c r="A69" s="18" t="s">
        <v>72</v>
      </c>
      <c r="B69" s="19" t="s">
        <v>122</v>
      </c>
      <c r="C69" s="19">
        <v>1</v>
      </c>
      <c r="D69" s="9"/>
      <c r="E69" s="18"/>
      <c r="F69" s="19"/>
      <c r="G69" s="19"/>
      <c r="H69" s="16"/>
      <c r="I69" s="61"/>
      <c r="J69" s="19"/>
      <c r="K69" s="19"/>
    </row>
    <row r="70" spans="1:11" ht="14.1" customHeight="1">
      <c r="A70" s="18" t="s">
        <v>144</v>
      </c>
      <c r="B70" s="19" t="s">
        <v>120</v>
      </c>
      <c r="C70" s="19">
        <v>1</v>
      </c>
      <c r="D70" s="9"/>
      <c r="E70" s="18"/>
      <c r="F70" s="30"/>
      <c r="G70" s="19"/>
      <c r="H70" s="16"/>
      <c r="I70" s="18"/>
      <c r="J70" s="19"/>
      <c r="K70" s="19"/>
    </row>
    <row r="71" spans="1:11" ht="14.1" customHeight="1">
      <c r="A71" s="18" t="s">
        <v>72</v>
      </c>
      <c r="B71" s="19" t="s">
        <v>18</v>
      </c>
      <c r="C71" s="19">
        <v>1</v>
      </c>
      <c r="D71" s="9"/>
      <c r="E71" s="18"/>
      <c r="F71" s="19"/>
      <c r="G71" s="19"/>
      <c r="H71" s="16"/>
      <c r="I71" s="18"/>
      <c r="J71" s="19"/>
      <c r="K71" s="19"/>
    </row>
    <row r="72" spans="1:11" ht="14.1" customHeight="1">
      <c r="A72" s="18" t="s">
        <v>241</v>
      </c>
      <c r="B72" s="19" t="s">
        <v>119</v>
      </c>
      <c r="C72" s="19">
        <v>1</v>
      </c>
      <c r="D72" s="9"/>
      <c r="E72" s="18"/>
      <c r="F72" s="19"/>
      <c r="G72" s="19"/>
      <c r="H72" s="16"/>
      <c r="I72" s="18"/>
      <c r="J72" s="19"/>
      <c r="K72" s="19"/>
    </row>
    <row r="73" spans="1:11" ht="14.1" customHeight="1">
      <c r="A73" s="18"/>
      <c r="B73" s="19"/>
      <c r="C73" s="19"/>
      <c r="D73" s="9"/>
      <c r="E73" s="18"/>
      <c r="F73" s="19"/>
      <c r="G73" s="19"/>
      <c r="H73" s="16"/>
      <c r="I73" s="18"/>
      <c r="J73" s="19"/>
      <c r="K73" s="19"/>
    </row>
    <row r="74" spans="1:11" ht="14.1" customHeight="1">
      <c r="A74" s="18"/>
      <c r="B74" s="19"/>
      <c r="C74" s="19"/>
      <c r="D74" s="9"/>
      <c r="E74" s="18"/>
      <c r="F74" s="19"/>
      <c r="G74" s="19"/>
      <c r="H74" s="16"/>
      <c r="I74" s="18"/>
      <c r="J74" s="19"/>
      <c r="K74" s="19"/>
    </row>
    <row r="75" spans="1:11" ht="14.1" customHeight="1">
      <c r="A75" s="18"/>
      <c r="B75" s="19"/>
      <c r="C75" s="19"/>
      <c r="D75" s="9"/>
      <c r="E75" s="21"/>
      <c r="F75" s="30"/>
      <c r="G75" s="19"/>
      <c r="H75" s="16"/>
      <c r="I75" s="18"/>
      <c r="J75" s="30"/>
      <c r="K75" s="19"/>
    </row>
    <row r="76" spans="1:11" ht="14.1" customHeight="1">
      <c r="A76" s="18"/>
      <c r="B76" s="19"/>
      <c r="C76" s="19"/>
      <c r="D76" s="9"/>
      <c r="E76" s="18"/>
      <c r="F76" s="19"/>
      <c r="G76" s="19"/>
      <c r="H76" s="16"/>
      <c r="I76" s="18"/>
      <c r="J76" s="19"/>
      <c r="K76" s="19"/>
    </row>
    <row r="77" spans="1:11" ht="5.0999999999999996" customHeight="1"/>
    <row r="78" spans="1:11" ht="5.0999999999999996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</row>
    <row r="79" spans="1:11" ht="15.75">
      <c r="A79" s="9" t="s">
        <v>15</v>
      </c>
      <c r="B79" s="9"/>
      <c r="C79" s="9"/>
      <c r="D79" s="16"/>
      <c r="E79" s="9" t="s">
        <v>16</v>
      </c>
      <c r="F79" s="9"/>
      <c r="G79" s="9"/>
      <c r="I79" s="9" t="s">
        <v>44</v>
      </c>
      <c r="J79" s="9"/>
      <c r="K79" s="9"/>
    </row>
    <row r="80" spans="1:11" ht="15.75">
      <c r="A80" s="20" t="s">
        <v>65</v>
      </c>
      <c r="B80" s="20" t="s">
        <v>66</v>
      </c>
      <c r="C80" s="19" t="s">
        <v>6</v>
      </c>
      <c r="D80" s="16"/>
      <c r="E80" s="20" t="s">
        <v>65</v>
      </c>
      <c r="F80" s="20" t="s">
        <v>66</v>
      </c>
      <c r="G80" s="19" t="s">
        <v>7</v>
      </c>
      <c r="I80" s="20" t="s">
        <v>65</v>
      </c>
      <c r="J80" s="20" t="s">
        <v>66</v>
      </c>
      <c r="K80" s="19" t="s">
        <v>46</v>
      </c>
    </row>
    <row r="81" spans="1:11" ht="14.1" customHeight="1">
      <c r="A81" s="18" t="s">
        <v>68</v>
      </c>
      <c r="B81" s="19" t="s">
        <v>120</v>
      </c>
      <c r="C81" s="19">
        <v>16</v>
      </c>
      <c r="D81" s="16"/>
      <c r="E81" s="18" t="s">
        <v>72</v>
      </c>
      <c r="F81" s="19" t="s">
        <v>18</v>
      </c>
      <c r="G81" s="30">
        <v>15</v>
      </c>
      <c r="I81" s="18" t="s">
        <v>91</v>
      </c>
      <c r="J81" s="19" t="s">
        <v>121</v>
      </c>
      <c r="K81" s="75">
        <v>703</v>
      </c>
    </row>
    <row r="82" spans="1:11" ht="14.1" customHeight="1">
      <c r="A82" s="18" t="s">
        <v>126</v>
      </c>
      <c r="B82" s="19" t="s">
        <v>118</v>
      </c>
      <c r="C82" s="30">
        <v>14</v>
      </c>
      <c r="D82" s="16"/>
      <c r="E82" s="18" t="s">
        <v>126</v>
      </c>
      <c r="F82" s="19" t="s">
        <v>118</v>
      </c>
      <c r="G82" s="19">
        <v>13</v>
      </c>
      <c r="I82" s="18" t="s">
        <v>68</v>
      </c>
      <c r="J82" s="19" t="s">
        <v>120</v>
      </c>
      <c r="K82" s="75">
        <v>549</v>
      </c>
    </row>
    <row r="83" spans="1:11" ht="14.1" customHeight="1">
      <c r="A83" s="18" t="s">
        <v>124</v>
      </c>
      <c r="B83" s="19" t="s">
        <v>119</v>
      </c>
      <c r="C83" s="19">
        <v>14</v>
      </c>
      <c r="D83" s="16"/>
      <c r="E83" s="18" t="s">
        <v>151</v>
      </c>
      <c r="F83" s="19" t="s">
        <v>18</v>
      </c>
      <c r="G83" s="19">
        <v>12</v>
      </c>
      <c r="I83" s="18" t="s">
        <v>91</v>
      </c>
      <c r="J83" s="19" t="s">
        <v>119</v>
      </c>
      <c r="K83" s="75">
        <v>545</v>
      </c>
    </row>
    <row r="84" spans="1:11" ht="14.1" customHeight="1">
      <c r="A84" s="18" t="s">
        <v>91</v>
      </c>
      <c r="B84" s="19" t="s">
        <v>119</v>
      </c>
      <c r="C84" s="19">
        <v>13</v>
      </c>
      <c r="D84" s="16"/>
      <c r="E84" s="18" t="s">
        <v>91</v>
      </c>
      <c r="F84" s="19" t="s">
        <v>119</v>
      </c>
      <c r="G84" s="19">
        <v>12</v>
      </c>
      <c r="I84" s="43" t="s">
        <v>72</v>
      </c>
      <c r="J84" s="30" t="s">
        <v>122</v>
      </c>
      <c r="K84" s="75">
        <v>531</v>
      </c>
    </row>
    <row r="85" spans="1:11" ht="14.1" customHeight="1">
      <c r="A85" s="18" t="s">
        <v>101</v>
      </c>
      <c r="B85" s="19" t="s">
        <v>121</v>
      </c>
      <c r="C85" s="19">
        <v>11</v>
      </c>
      <c r="D85" s="16"/>
      <c r="E85" s="18" t="s">
        <v>86</v>
      </c>
      <c r="F85" s="19" t="s">
        <v>122</v>
      </c>
      <c r="G85" s="19">
        <v>10</v>
      </c>
      <c r="I85" s="18" t="s">
        <v>126</v>
      </c>
      <c r="J85" s="19" t="s">
        <v>118</v>
      </c>
      <c r="K85" s="75">
        <v>512</v>
      </c>
    </row>
    <row r="86" spans="1:11" ht="14.1" customHeight="1">
      <c r="A86" s="18" t="s">
        <v>220</v>
      </c>
      <c r="B86" s="19" t="s">
        <v>18</v>
      </c>
      <c r="C86" s="19">
        <v>10</v>
      </c>
      <c r="D86" s="16"/>
      <c r="E86" s="18" t="s">
        <v>221</v>
      </c>
      <c r="F86" s="19" t="s">
        <v>121</v>
      </c>
      <c r="G86" s="19">
        <v>8</v>
      </c>
      <c r="I86" s="18" t="s">
        <v>101</v>
      </c>
      <c r="J86" s="19" t="s">
        <v>121</v>
      </c>
      <c r="K86" s="75">
        <v>509</v>
      </c>
    </row>
    <row r="87" spans="1:11" ht="14.1" customHeight="1">
      <c r="A87" s="18" t="s">
        <v>151</v>
      </c>
      <c r="B87" s="19" t="s">
        <v>18</v>
      </c>
      <c r="C87" s="19">
        <v>9</v>
      </c>
      <c r="D87" s="16"/>
      <c r="E87" s="18" t="s">
        <v>68</v>
      </c>
      <c r="F87" s="19" t="s">
        <v>120</v>
      </c>
      <c r="G87" s="19">
        <v>8</v>
      </c>
      <c r="I87" s="18" t="s">
        <v>220</v>
      </c>
      <c r="J87" s="19" t="s">
        <v>18</v>
      </c>
      <c r="K87" s="75">
        <v>490</v>
      </c>
    </row>
    <row r="88" spans="1:11" ht="14.1" customHeight="1">
      <c r="A88" s="43" t="s">
        <v>241</v>
      </c>
      <c r="B88" s="30" t="s">
        <v>119</v>
      </c>
      <c r="C88" s="19">
        <v>9</v>
      </c>
      <c r="D88" s="16"/>
      <c r="E88" s="18" t="s">
        <v>91</v>
      </c>
      <c r="F88" s="19" t="s">
        <v>121</v>
      </c>
      <c r="G88" s="19">
        <v>7</v>
      </c>
      <c r="I88" s="18" t="s">
        <v>124</v>
      </c>
      <c r="J88" s="19" t="s">
        <v>119</v>
      </c>
      <c r="K88" s="75">
        <v>471</v>
      </c>
    </row>
    <row r="89" spans="1:11" ht="14.1" customHeight="1">
      <c r="A89" s="43" t="s">
        <v>150</v>
      </c>
      <c r="B89" s="30" t="s">
        <v>18</v>
      </c>
      <c r="C89" s="19">
        <v>8</v>
      </c>
      <c r="D89" s="16"/>
      <c r="E89" s="18" t="s">
        <v>124</v>
      </c>
      <c r="F89" s="19" t="s">
        <v>119</v>
      </c>
      <c r="G89" s="19">
        <v>7</v>
      </c>
      <c r="I89" s="43" t="s">
        <v>151</v>
      </c>
      <c r="J89" s="30" t="s">
        <v>18</v>
      </c>
      <c r="K89" s="75">
        <v>457</v>
      </c>
    </row>
    <row r="90" spans="1:11" ht="14.1" customHeight="1">
      <c r="A90" s="18" t="s">
        <v>242</v>
      </c>
      <c r="B90" s="19"/>
      <c r="C90" s="19">
        <v>7</v>
      </c>
      <c r="D90" s="16"/>
      <c r="E90" s="43" t="s">
        <v>102</v>
      </c>
      <c r="F90" s="30" t="s">
        <v>121</v>
      </c>
      <c r="G90" s="19">
        <v>7</v>
      </c>
      <c r="I90" s="18" t="s">
        <v>150</v>
      </c>
      <c r="J90" s="19" t="s">
        <v>18</v>
      </c>
      <c r="K90" s="75">
        <v>424</v>
      </c>
    </row>
    <row r="91" spans="1:11" ht="14.1" customHeight="1">
      <c r="A91" s="18"/>
      <c r="B91" s="19"/>
      <c r="C91" s="19"/>
      <c r="D91" s="16"/>
      <c r="E91" s="43" t="s">
        <v>72</v>
      </c>
      <c r="F91" s="30" t="s">
        <v>122</v>
      </c>
      <c r="G91" s="19">
        <v>7</v>
      </c>
      <c r="I91" s="18"/>
      <c r="J91" s="19"/>
      <c r="K91" s="75"/>
    </row>
    <row r="92" spans="1:11" ht="15.75">
      <c r="A92" s="39"/>
      <c r="B92" s="60"/>
      <c r="C92" s="40"/>
    </row>
  </sheetData>
  <sortState ref="I81:K90">
    <sortCondition descending="1" ref="K81:K90"/>
  </sortState>
  <mergeCells count="4">
    <mergeCell ref="A3:K3"/>
    <mergeCell ref="A1:K1"/>
    <mergeCell ref="A2:K2"/>
    <mergeCell ref="A47:K47"/>
  </mergeCells>
  <phoneticPr fontId="0" type="noConversion"/>
  <pageMargins left="0.78740157480314965" right="0.78740157480314965" top="0.98425196850393704" bottom="0.98425196850393704" header="0.51181102362204722" footer="0.51181102362204722"/>
  <pageSetup scale="52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2"/>
  <sheetViews>
    <sheetView tabSelected="1" zoomScaleNormal="100" workbookViewId="0">
      <selection activeCell="J8" sqref="J8"/>
    </sheetView>
  </sheetViews>
  <sheetFormatPr baseColWidth="10" defaultColWidth="11.42578125" defaultRowHeight="12.75"/>
  <cols>
    <col min="1" max="1" width="17.7109375" customWidth="1"/>
    <col min="2" max="3" width="6.7109375" customWidth="1"/>
    <col min="4" max="4" width="6.7109375" style="13" customWidth="1"/>
    <col min="5" max="5" width="8.7109375" style="13" customWidth="1"/>
    <col min="6" max="10" width="6.7109375" customWidth="1"/>
    <col min="11" max="11" width="8.7109375" customWidth="1"/>
    <col min="12" max="12" width="9.7109375" customWidth="1"/>
    <col min="13" max="13" width="6.7109375" customWidth="1"/>
  </cols>
  <sheetData>
    <row r="1" spans="1:14" ht="30.75">
      <c r="A1" s="135" t="s">
        <v>36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57"/>
      <c r="M1" s="57"/>
    </row>
    <row r="2" spans="1:14" ht="26.25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</row>
    <row r="3" spans="1:14" ht="5.0999999999999996" customHeight="1">
      <c r="A3" s="22"/>
      <c r="B3" s="22"/>
      <c r="C3" s="22"/>
      <c r="D3" s="27"/>
      <c r="E3" s="27"/>
      <c r="F3" s="22"/>
      <c r="G3" s="22"/>
      <c r="H3" s="22"/>
      <c r="I3" s="22"/>
      <c r="J3" s="22"/>
      <c r="K3" s="22"/>
      <c r="L3" s="22"/>
      <c r="M3" s="22"/>
    </row>
    <row r="4" spans="1:14" ht="20.100000000000001" customHeight="1">
      <c r="A4" s="23" t="s">
        <v>17</v>
      </c>
      <c r="B4" s="23" t="s">
        <v>18</v>
      </c>
      <c r="C4" s="23" t="s">
        <v>24</v>
      </c>
      <c r="D4" s="23" t="s">
        <v>19</v>
      </c>
      <c r="E4" s="23" t="s">
        <v>20</v>
      </c>
      <c r="F4" s="23" t="s">
        <v>7</v>
      </c>
      <c r="G4" s="23" t="s">
        <v>6</v>
      </c>
      <c r="H4" s="23" t="s">
        <v>3</v>
      </c>
      <c r="I4" s="23" t="s">
        <v>4</v>
      </c>
      <c r="J4" s="23" t="s">
        <v>5</v>
      </c>
      <c r="K4" s="23" t="s">
        <v>10</v>
      </c>
      <c r="L4" s="23" t="s">
        <v>45</v>
      </c>
      <c r="M4" s="53" t="s">
        <v>51</v>
      </c>
    </row>
    <row r="5" spans="1:14" ht="20.100000000000001" customHeight="1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54"/>
    </row>
    <row r="6" spans="1:14" ht="20.100000000000001" customHeight="1">
      <c r="A6" s="24" t="s">
        <v>41</v>
      </c>
      <c r="B6" s="24">
        <v>11</v>
      </c>
      <c r="C6" s="58"/>
      <c r="D6" s="24">
        <v>4</v>
      </c>
      <c r="E6" s="44">
        <f>'Stats générales'!M85</f>
        <v>0.56702898550724634</v>
      </c>
      <c r="F6" s="24">
        <f>'Stats générales'!L85</f>
        <v>178</v>
      </c>
      <c r="G6" s="24">
        <v>116</v>
      </c>
      <c r="H6" s="24">
        <f>'Stats générales'!H85</f>
        <v>63</v>
      </c>
      <c r="I6" s="24">
        <f>'Stats générales'!I85</f>
        <v>13</v>
      </c>
      <c r="J6" s="24">
        <f>'Stats générales'!J85</f>
        <v>8</v>
      </c>
      <c r="K6" s="24">
        <f>'Stats générales'!N85</f>
        <v>669</v>
      </c>
      <c r="L6" s="44">
        <f>'Stats générales'!P85</f>
        <v>0.77173913043478259</v>
      </c>
      <c r="M6" s="77">
        <f t="shared" ref="M6:M11" si="0">F6-G6</f>
        <v>62</v>
      </c>
      <c r="N6" s="95"/>
    </row>
    <row r="7" spans="1:14" ht="20.100000000000001" customHeight="1">
      <c r="A7" s="24" t="s">
        <v>67</v>
      </c>
      <c r="B7" s="24">
        <v>9</v>
      </c>
      <c r="C7" s="24"/>
      <c r="D7" s="24">
        <v>6</v>
      </c>
      <c r="E7" s="44">
        <f>'Stats générales'!M112</f>
        <v>0.48888888888888887</v>
      </c>
      <c r="F7" s="24">
        <f>('Stats générales'!L112)</f>
        <v>127</v>
      </c>
      <c r="G7" s="24">
        <v>152</v>
      </c>
      <c r="H7" s="24">
        <f>'Stats générales'!H112</f>
        <v>33</v>
      </c>
      <c r="I7" s="24">
        <f>'Stats générales'!I112</f>
        <v>13</v>
      </c>
      <c r="J7" s="24">
        <f>'Stats générales'!J112</f>
        <v>9</v>
      </c>
      <c r="K7" s="24">
        <f>'Stats générales'!N112</f>
        <v>474</v>
      </c>
      <c r="L7" s="44">
        <f>'Stats générales'!P112</f>
        <v>0.68</v>
      </c>
      <c r="M7" s="77">
        <f t="shared" si="0"/>
        <v>-25</v>
      </c>
      <c r="N7" s="95"/>
    </row>
    <row r="8" spans="1:14" ht="20.100000000000001" customHeight="1">
      <c r="A8" s="24" t="s">
        <v>82</v>
      </c>
      <c r="B8" s="24">
        <v>8</v>
      </c>
      <c r="C8" s="24"/>
      <c r="D8" s="24">
        <v>7</v>
      </c>
      <c r="E8" s="44">
        <f>'Stats générales'!M140</f>
        <v>0.57867132867132864</v>
      </c>
      <c r="F8" s="24">
        <f>('Stats générales'!L140)</f>
        <v>176</v>
      </c>
      <c r="G8" s="24">
        <v>174</v>
      </c>
      <c r="H8" s="24">
        <f>'Stats générales'!H140</f>
        <v>62</v>
      </c>
      <c r="I8" s="24">
        <f>'Stats générales'!I140</f>
        <v>14</v>
      </c>
      <c r="J8" s="24">
        <f>'Stats générales'!J140</f>
        <v>6</v>
      </c>
      <c r="K8" s="24">
        <f>'Stats générales'!N140</f>
        <v>683</v>
      </c>
      <c r="L8" s="44">
        <f>'Stats générales'!P140</f>
        <v>0.7674825174825175</v>
      </c>
      <c r="M8" s="77">
        <f t="shared" si="0"/>
        <v>2</v>
      </c>
      <c r="N8" s="95"/>
    </row>
    <row r="9" spans="1:14" ht="20.100000000000001" customHeight="1">
      <c r="A9" s="24" t="s">
        <v>21</v>
      </c>
      <c r="B9" s="24">
        <v>6</v>
      </c>
      <c r="C9" s="24"/>
      <c r="D9" s="24">
        <v>9</v>
      </c>
      <c r="E9" s="44">
        <f>'Stats générales'!M30</f>
        <v>0.54436860068259385</v>
      </c>
      <c r="F9" s="24">
        <f>('Stats générales'!L30)</f>
        <v>161</v>
      </c>
      <c r="G9" s="24">
        <v>154</v>
      </c>
      <c r="H9" s="24">
        <f>'Stats générales'!H30</f>
        <v>42</v>
      </c>
      <c r="I9" s="24">
        <f>'Stats générales'!I30</f>
        <v>11</v>
      </c>
      <c r="J9" s="24">
        <f>'Stats générales'!J30</f>
        <v>7</v>
      </c>
      <c r="K9" s="24">
        <f>'Stats générales'!N30</f>
        <v>641</v>
      </c>
      <c r="L9" s="44">
        <f>'Stats générales'!P30</f>
        <v>0.68941979522184305</v>
      </c>
      <c r="M9" s="77">
        <f t="shared" si="0"/>
        <v>7</v>
      </c>
      <c r="N9" s="95"/>
    </row>
    <row r="10" spans="1:14" ht="20.100000000000001" customHeight="1">
      <c r="A10" s="24" t="s">
        <v>79</v>
      </c>
      <c r="B10" s="24">
        <v>6</v>
      </c>
      <c r="C10" s="24"/>
      <c r="D10" s="24">
        <v>9</v>
      </c>
      <c r="E10" s="44">
        <f>'Stats générales'!M162</f>
        <v>0.51413427561837455</v>
      </c>
      <c r="F10" s="24">
        <f>('Stats générales'!L162)</f>
        <v>135</v>
      </c>
      <c r="G10" s="24">
        <v>161</v>
      </c>
      <c r="H10" s="24">
        <f>'Stats générales'!H162</f>
        <v>50</v>
      </c>
      <c r="I10" s="24">
        <f>'Stats générales'!I162</f>
        <v>7</v>
      </c>
      <c r="J10" s="24">
        <f>'Stats générales'!J162</f>
        <v>3</v>
      </c>
      <c r="K10" s="24">
        <f>'Stats générales'!N162</f>
        <v>561</v>
      </c>
      <c r="L10" s="44">
        <f>'Stats générales'!P162</f>
        <v>0.64310954063604242</v>
      </c>
      <c r="M10" s="77">
        <f t="shared" si="0"/>
        <v>-26</v>
      </c>
      <c r="N10" s="95"/>
    </row>
    <row r="11" spans="1:14" ht="20.100000000000001" customHeight="1">
      <c r="A11" s="24" t="s">
        <v>48</v>
      </c>
      <c r="B11" s="24">
        <v>5</v>
      </c>
      <c r="C11" s="24"/>
      <c r="D11" s="24">
        <v>10</v>
      </c>
      <c r="E11" s="44">
        <f>'Stats générales'!M61</f>
        <v>0.50110864745011086</v>
      </c>
      <c r="F11" s="24">
        <f>('Stats générales'!L61)</f>
        <v>151</v>
      </c>
      <c r="G11" s="24">
        <v>171</v>
      </c>
      <c r="H11" s="24">
        <f>'Stats générales'!H61</f>
        <v>46</v>
      </c>
      <c r="I11" s="24">
        <f>'Stats générales'!I61</f>
        <v>10</v>
      </c>
      <c r="J11" s="24">
        <f>'Stats générales'!J61</f>
        <v>10</v>
      </c>
      <c r="K11" s="24">
        <f>'Stats générales'!N61</f>
        <v>528</v>
      </c>
      <c r="L11" s="44">
        <f>'Stats générales'!P61</f>
        <v>0.71396895787139691</v>
      </c>
      <c r="M11" s="77">
        <f t="shared" si="0"/>
        <v>-20</v>
      </c>
    </row>
    <row r="12" spans="1:14" ht="20.100000000000001" customHeight="1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54"/>
    </row>
    <row r="14" spans="1:14" ht="5.0999999999999996" customHeight="1">
      <c r="A14" s="22"/>
      <c r="B14" s="22"/>
      <c r="C14" s="22"/>
      <c r="D14" s="27"/>
      <c r="E14" s="27"/>
      <c r="F14" s="22"/>
      <c r="G14" s="22"/>
      <c r="H14" s="22"/>
      <c r="I14" s="22"/>
      <c r="J14" s="22"/>
      <c r="K14" s="22"/>
      <c r="L14" s="22"/>
      <c r="M14" s="22"/>
    </row>
    <row r="15" spans="1:14" ht="26.25">
      <c r="A15" s="134" t="s">
        <v>22</v>
      </c>
      <c r="B15" s="134"/>
      <c r="C15" s="134"/>
      <c r="D15" s="134"/>
      <c r="E15" s="134"/>
      <c r="F15" s="134"/>
      <c r="G15" s="134"/>
      <c r="H15" s="134"/>
      <c r="I15" s="134"/>
      <c r="J15" s="11"/>
      <c r="K15" s="11"/>
    </row>
    <row r="16" spans="1:14">
      <c r="B16" s="136" t="s">
        <v>32</v>
      </c>
      <c r="C16" s="137"/>
      <c r="E16" s="136" t="s">
        <v>33</v>
      </c>
      <c r="F16" s="137"/>
      <c r="H16" s="138" t="s">
        <v>34</v>
      </c>
      <c r="I16" s="138"/>
      <c r="K16" s="139"/>
      <c r="L16" s="139"/>
    </row>
    <row r="17" spans="1:15">
      <c r="A17" s="25">
        <v>43598</v>
      </c>
      <c r="B17" s="64" t="s">
        <v>131</v>
      </c>
      <c r="C17" s="101" t="s">
        <v>132</v>
      </c>
      <c r="D17" s="65"/>
      <c r="E17" s="97"/>
      <c r="F17" s="97"/>
      <c r="G17" s="66"/>
      <c r="H17" s="97"/>
      <c r="I17" s="97"/>
      <c r="J17" s="79"/>
      <c r="K17" s="89"/>
      <c r="L17" s="89"/>
      <c r="M17" s="63"/>
      <c r="N17" s="73" t="s">
        <v>69</v>
      </c>
      <c r="O17" s="72" t="s">
        <v>70</v>
      </c>
    </row>
    <row r="18" spans="1:15">
      <c r="A18" s="25">
        <v>43605</v>
      </c>
      <c r="B18" s="64" t="s">
        <v>147</v>
      </c>
      <c r="C18" s="101" t="s">
        <v>148</v>
      </c>
      <c r="D18" s="65"/>
      <c r="E18" s="101" t="s">
        <v>129</v>
      </c>
      <c r="F18" s="64" t="s">
        <v>130</v>
      </c>
      <c r="G18" s="66"/>
      <c r="H18" s="64" t="s">
        <v>123</v>
      </c>
      <c r="I18" s="101" t="s">
        <v>132</v>
      </c>
      <c r="J18" s="79"/>
      <c r="K18" s="89"/>
      <c r="L18" s="89"/>
      <c r="M18" s="63"/>
      <c r="N18" s="62"/>
      <c r="O18" s="62" t="s">
        <v>71</v>
      </c>
    </row>
    <row r="19" spans="1:15">
      <c r="A19" s="25">
        <v>43611</v>
      </c>
      <c r="B19" s="101" t="s">
        <v>161</v>
      </c>
      <c r="C19" s="64" t="s">
        <v>162</v>
      </c>
      <c r="D19" s="65"/>
      <c r="E19" s="101" t="s">
        <v>163</v>
      </c>
      <c r="F19" s="64" t="s">
        <v>164</v>
      </c>
      <c r="G19" s="66"/>
      <c r="H19" s="64"/>
      <c r="I19" s="64"/>
      <c r="J19" s="79"/>
      <c r="K19" s="89"/>
      <c r="L19" s="89"/>
      <c r="M19" s="63"/>
      <c r="N19" s="62"/>
      <c r="O19" s="62"/>
    </row>
    <row r="20" spans="1:15">
      <c r="A20" s="25">
        <v>43612</v>
      </c>
      <c r="B20" s="101" t="s">
        <v>163</v>
      </c>
      <c r="C20" s="64" t="s">
        <v>165</v>
      </c>
      <c r="D20" s="65"/>
      <c r="E20" s="101" t="s">
        <v>166</v>
      </c>
      <c r="F20" s="64" t="s">
        <v>167</v>
      </c>
      <c r="G20" s="66"/>
      <c r="H20" s="64" t="s">
        <v>168</v>
      </c>
      <c r="I20" s="101" t="s">
        <v>169</v>
      </c>
      <c r="J20" s="79"/>
      <c r="K20" s="89"/>
      <c r="L20" s="89"/>
      <c r="M20" s="63"/>
      <c r="N20" s="63"/>
      <c r="O20" s="63"/>
    </row>
    <row r="21" spans="1:15">
      <c r="A21" s="25">
        <v>43619</v>
      </c>
      <c r="B21" s="101" t="s">
        <v>164</v>
      </c>
      <c r="C21" s="64" t="s">
        <v>171</v>
      </c>
      <c r="D21" s="65"/>
      <c r="E21" s="101" t="s">
        <v>172</v>
      </c>
      <c r="F21" s="64" t="s">
        <v>173</v>
      </c>
      <c r="G21" s="66"/>
      <c r="H21" s="64" t="s">
        <v>184</v>
      </c>
      <c r="I21" s="64" t="s">
        <v>174</v>
      </c>
      <c r="J21" s="79"/>
      <c r="K21" s="89"/>
      <c r="L21" s="89"/>
      <c r="M21" s="63"/>
      <c r="N21" s="63"/>
      <c r="O21" s="63"/>
    </row>
    <row r="22" spans="1:15">
      <c r="A22" s="25">
        <v>43626</v>
      </c>
      <c r="B22" s="101" t="s">
        <v>177</v>
      </c>
      <c r="C22" s="64" t="s">
        <v>178</v>
      </c>
      <c r="D22" s="65"/>
      <c r="E22" s="64" t="s">
        <v>187</v>
      </c>
      <c r="F22" s="101" t="s">
        <v>188</v>
      </c>
      <c r="G22" s="66"/>
      <c r="H22" s="101" t="s">
        <v>175</v>
      </c>
      <c r="I22" s="64" t="s">
        <v>176</v>
      </c>
      <c r="J22" s="79"/>
      <c r="K22" s="89"/>
      <c r="L22" s="89"/>
      <c r="M22" s="63"/>
      <c r="N22" s="63"/>
      <c r="O22" s="63"/>
    </row>
    <row r="23" spans="1:15">
      <c r="A23" s="25">
        <v>43633</v>
      </c>
      <c r="B23" s="64" t="s">
        <v>190</v>
      </c>
      <c r="C23" s="101" t="s">
        <v>191</v>
      </c>
      <c r="D23" s="65"/>
      <c r="E23" s="101" t="s">
        <v>192</v>
      </c>
      <c r="F23" s="64" t="s">
        <v>188</v>
      </c>
      <c r="G23" s="66"/>
      <c r="H23" s="101" t="s">
        <v>193</v>
      </c>
      <c r="I23" s="64" t="s">
        <v>194</v>
      </c>
      <c r="J23" s="79"/>
      <c r="K23" s="89"/>
      <c r="L23" s="89"/>
      <c r="M23" s="63"/>
      <c r="N23" s="63"/>
      <c r="O23" s="63"/>
    </row>
    <row r="24" spans="1:15">
      <c r="A24" s="25">
        <v>43640</v>
      </c>
      <c r="B24" s="101" t="s">
        <v>197</v>
      </c>
      <c r="C24" s="64" t="s">
        <v>198</v>
      </c>
      <c r="D24" s="65"/>
      <c r="E24" s="64" t="s">
        <v>199</v>
      </c>
      <c r="F24" s="101" t="s">
        <v>200</v>
      </c>
      <c r="G24" s="66"/>
      <c r="H24" s="64" t="s">
        <v>201</v>
      </c>
      <c r="I24" s="101" t="s">
        <v>130</v>
      </c>
      <c r="J24" s="79"/>
      <c r="K24" s="114" t="s">
        <v>195</v>
      </c>
      <c r="L24" s="89"/>
      <c r="M24" s="63"/>
      <c r="N24" s="63"/>
      <c r="O24" s="63"/>
    </row>
    <row r="25" spans="1:15">
      <c r="A25" s="25">
        <v>43647</v>
      </c>
      <c r="B25" s="64" t="s">
        <v>205</v>
      </c>
      <c r="C25" s="101" t="s">
        <v>204</v>
      </c>
      <c r="D25" s="65"/>
      <c r="E25" s="101" t="s">
        <v>206</v>
      </c>
      <c r="F25" s="64" t="s">
        <v>207</v>
      </c>
      <c r="G25" s="66"/>
      <c r="H25" s="101" t="s">
        <v>175</v>
      </c>
      <c r="I25" s="64" t="s">
        <v>208</v>
      </c>
      <c r="J25" s="79"/>
      <c r="K25" s="114" t="s">
        <v>195</v>
      </c>
      <c r="L25" s="89"/>
      <c r="M25" s="63"/>
      <c r="N25" s="63"/>
      <c r="O25" s="63"/>
    </row>
    <row r="26" spans="1:15">
      <c r="A26" s="25">
        <v>43654</v>
      </c>
      <c r="B26" s="64" t="s">
        <v>209</v>
      </c>
      <c r="C26" s="101" t="s">
        <v>210</v>
      </c>
      <c r="D26" s="65"/>
      <c r="E26" s="64" t="s">
        <v>211</v>
      </c>
      <c r="F26" s="101" t="s">
        <v>190</v>
      </c>
      <c r="G26" s="66"/>
      <c r="H26" s="64" t="s">
        <v>176</v>
      </c>
      <c r="I26" s="101" t="s">
        <v>204</v>
      </c>
      <c r="J26" s="79"/>
      <c r="K26" s="89"/>
      <c r="L26" s="89"/>
      <c r="M26" s="63"/>
      <c r="N26" s="63"/>
      <c r="O26" s="63"/>
    </row>
    <row r="27" spans="1:15">
      <c r="A27" s="25">
        <v>43661</v>
      </c>
      <c r="B27" s="64" t="s">
        <v>162</v>
      </c>
      <c r="C27" s="101" t="s">
        <v>218</v>
      </c>
      <c r="D27" s="65"/>
      <c r="E27" s="101" t="s">
        <v>204</v>
      </c>
      <c r="F27" s="64" t="s">
        <v>214</v>
      </c>
      <c r="G27" s="66"/>
      <c r="H27" s="64" t="s">
        <v>208</v>
      </c>
      <c r="I27" s="101" t="s">
        <v>164</v>
      </c>
      <c r="J27" s="79"/>
      <c r="K27" s="89"/>
      <c r="L27" s="89"/>
      <c r="M27" s="63"/>
      <c r="N27" s="63"/>
      <c r="O27" s="63"/>
    </row>
    <row r="28" spans="1:15">
      <c r="A28" s="25">
        <v>43668</v>
      </c>
      <c r="B28" s="64" t="s">
        <v>201</v>
      </c>
      <c r="C28" s="101" t="s">
        <v>226</v>
      </c>
      <c r="D28" s="65"/>
      <c r="E28" s="101" t="s">
        <v>191</v>
      </c>
      <c r="F28" s="64" t="s">
        <v>223</v>
      </c>
      <c r="G28" s="66"/>
      <c r="H28" s="101" t="s">
        <v>208</v>
      </c>
      <c r="I28" s="64" t="s">
        <v>222</v>
      </c>
      <c r="J28" s="79"/>
      <c r="K28" s="89"/>
      <c r="L28" s="89"/>
      <c r="M28" s="63"/>
      <c r="N28" s="63"/>
      <c r="O28" s="63"/>
    </row>
    <row r="29" spans="1:15">
      <c r="A29" s="25">
        <v>43675</v>
      </c>
      <c r="B29" s="64" t="s">
        <v>233</v>
      </c>
      <c r="C29" s="101" t="s">
        <v>234</v>
      </c>
      <c r="D29" s="65"/>
      <c r="E29" s="64" t="s">
        <v>226</v>
      </c>
      <c r="F29" s="101" t="s">
        <v>232</v>
      </c>
      <c r="G29" s="66"/>
      <c r="H29" s="64" t="s">
        <v>237</v>
      </c>
      <c r="I29" s="101" t="s">
        <v>188</v>
      </c>
      <c r="J29" s="79"/>
      <c r="K29" s="89"/>
      <c r="L29" s="89"/>
      <c r="M29" s="63"/>
      <c r="N29" s="63"/>
      <c r="O29" s="63"/>
    </row>
    <row r="30" spans="1:15">
      <c r="A30" s="25">
        <v>43682</v>
      </c>
      <c r="B30" s="64" t="s">
        <v>199</v>
      </c>
      <c r="C30" s="101" t="s">
        <v>238</v>
      </c>
      <c r="D30" s="65"/>
      <c r="E30" s="101" t="s">
        <v>239</v>
      </c>
      <c r="F30" s="64" t="s">
        <v>187</v>
      </c>
      <c r="G30" s="66"/>
      <c r="H30" s="64" t="s">
        <v>237</v>
      </c>
      <c r="I30" s="101" t="s">
        <v>206</v>
      </c>
      <c r="J30" s="79"/>
      <c r="K30" s="89"/>
      <c r="L30" s="89"/>
      <c r="M30" s="63"/>
      <c r="N30" s="63"/>
      <c r="O30" s="63"/>
    </row>
    <row r="31" spans="1:15">
      <c r="A31" s="94">
        <v>43689</v>
      </c>
      <c r="B31" s="64" t="s">
        <v>197</v>
      </c>
      <c r="C31" s="101" t="s">
        <v>207</v>
      </c>
      <c r="D31" s="65"/>
      <c r="E31" s="101" t="s">
        <v>243</v>
      </c>
      <c r="F31" s="64" t="s">
        <v>244</v>
      </c>
      <c r="G31" s="66"/>
      <c r="H31" s="64" t="s">
        <v>245</v>
      </c>
      <c r="I31" s="101" t="s">
        <v>246</v>
      </c>
      <c r="J31" s="91"/>
      <c r="K31" s="92"/>
      <c r="L31" s="92"/>
      <c r="M31" s="93"/>
      <c r="N31" s="93"/>
      <c r="O31" s="63"/>
    </row>
    <row r="32" spans="1:15">
      <c r="A32" s="90">
        <v>43696</v>
      </c>
      <c r="B32" s="64" t="s">
        <v>130</v>
      </c>
      <c r="C32" s="101" t="s">
        <v>148</v>
      </c>
      <c r="D32" s="65"/>
      <c r="E32" s="64" t="s">
        <v>162</v>
      </c>
      <c r="F32" s="101" t="s">
        <v>218</v>
      </c>
      <c r="G32" s="66"/>
      <c r="H32" s="64" t="s">
        <v>247</v>
      </c>
      <c r="I32" s="101" t="s">
        <v>248</v>
      </c>
      <c r="J32" s="91"/>
      <c r="K32" s="92"/>
      <c r="L32" s="92"/>
      <c r="M32" s="93"/>
      <c r="N32" s="93"/>
      <c r="O32" s="63"/>
    </row>
    <row r="33" spans="1:13" ht="5.0999999999999996" customHeight="1">
      <c r="A33" s="80"/>
      <c r="B33" s="81"/>
      <c r="C33" s="81"/>
      <c r="D33" s="82"/>
      <c r="E33" s="81"/>
      <c r="F33" s="81"/>
      <c r="G33" s="83"/>
      <c r="H33" s="81"/>
      <c r="I33" s="81"/>
      <c r="J33" s="84"/>
      <c r="K33" s="89"/>
      <c r="L33" s="89"/>
    </row>
    <row r="34" spans="1:13">
      <c r="A34" s="78" t="s">
        <v>149</v>
      </c>
      <c r="B34" s="35"/>
      <c r="C34" s="35"/>
      <c r="D34" s="37"/>
      <c r="E34" s="35"/>
      <c r="F34" s="35"/>
      <c r="G34" s="38"/>
      <c r="H34" s="35"/>
      <c r="I34" s="35"/>
      <c r="K34" s="89"/>
      <c r="L34" s="89"/>
      <c r="M34" s="40"/>
    </row>
    <row r="35" spans="1:13">
      <c r="A35" s="78" t="s">
        <v>77</v>
      </c>
      <c r="B35" s="64"/>
      <c r="C35" s="64"/>
      <c r="D35" s="65"/>
      <c r="E35" s="64"/>
      <c r="F35" s="64"/>
      <c r="G35" s="66"/>
      <c r="H35" s="64"/>
      <c r="I35" s="64"/>
      <c r="K35" s="88"/>
      <c r="L35" s="88"/>
      <c r="M35" s="40"/>
    </row>
    <row r="36" spans="1:13">
      <c r="A36" s="78" t="s">
        <v>78</v>
      </c>
      <c r="B36" s="64"/>
      <c r="C36" s="64"/>
      <c r="D36" s="65"/>
      <c r="E36" s="64"/>
      <c r="F36" s="64"/>
      <c r="G36" s="66"/>
      <c r="H36" s="64"/>
      <c r="I36" s="64"/>
      <c r="J36" s="79"/>
      <c r="K36" s="89"/>
      <c r="L36" s="89"/>
      <c r="M36" s="40"/>
    </row>
    <row r="37" spans="1:13" ht="5.0999999999999996" customHeight="1">
      <c r="A37" s="80"/>
      <c r="B37" s="81"/>
      <c r="C37" s="81"/>
      <c r="D37" s="82"/>
      <c r="E37" s="81"/>
      <c r="F37" s="81"/>
      <c r="G37" s="83"/>
      <c r="H37" s="81"/>
      <c r="I37" s="81"/>
      <c r="J37" s="79"/>
      <c r="K37" s="89"/>
      <c r="L37" s="89"/>
      <c r="M37" s="40"/>
    </row>
    <row r="38" spans="1:13" ht="12" customHeight="1">
      <c r="A38" s="90">
        <v>43351</v>
      </c>
      <c r="B38" s="64"/>
      <c r="C38" s="64"/>
      <c r="D38" s="65"/>
      <c r="E38" s="64"/>
      <c r="F38" s="64"/>
      <c r="G38" s="66"/>
      <c r="H38" s="64"/>
      <c r="I38" s="64"/>
      <c r="J38" s="79"/>
      <c r="K38" s="89"/>
      <c r="L38" s="89"/>
      <c r="M38" s="40"/>
    </row>
    <row r="39" spans="1:13" ht="12" customHeight="1">
      <c r="A39" s="90" t="s">
        <v>134</v>
      </c>
      <c r="B39" s="64"/>
      <c r="C39" s="64"/>
      <c r="D39" s="65"/>
      <c r="E39" s="64"/>
      <c r="F39" s="64"/>
      <c r="G39" s="66"/>
      <c r="H39" s="64"/>
      <c r="I39" s="64"/>
      <c r="J39" s="79"/>
      <c r="K39" s="89"/>
      <c r="L39" s="89"/>
      <c r="M39" s="40"/>
    </row>
    <row r="40" spans="1:13">
      <c r="A40" s="78" t="s">
        <v>135</v>
      </c>
      <c r="B40" s="35"/>
      <c r="C40" s="35"/>
      <c r="D40" s="37"/>
      <c r="E40" s="35"/>
      <c r="F40" s="35"/>
      <c r="G40" s="38"/>
      <c r="H40" s="35"/>
      <c r="I40" s="35"/>
      <c r="K40" s="88"/>
      <c r="L40" s="88"/>
      <c r="M40" s="40"/>
    </row>
    <row r="41" spans="1:13" ht="5.0999999999999996" customHeight="1">
      <c r="A41" s="80"/>
      <c r="B41" s="81"/>
      <c r="C41" s="81"/>
      <c r="D41" s="82"/>
      <c r="E41" s="81"/>
      <c r="F41" s="81"/>
      <c r="G41" s="83"/>
      <c r="H41" s="81"/>
      <c r="I41" s="81"/>
      <c r="K41" s="88"/>
      <c r="L41" s="88"/>
      <c r="M41" s="40"/>
    </row>
    <row r="42" spans="1:13">
      <c r="A42" s="78" t="s">
        <v>133</v>
      </c>
      <c r="B42" s="35"/>
      <c r="C42" s="35"/>
      <c r="D42" s="37"/>
      <c r="E42" s="35"/>
      <c r="F42" s="35"/>
      <c r="G42" s="38"/>
      <c r="H42" s="35"/>
      <c r="I42" s="35"/>
      <c r="K42" s="40"/>
      <c r="L42" s="40"/>
      <c r="M42" s="40"/>
    </row>
    <row r="43" spans="1:13">
      <c r="A43" s="78"/>
      <c r="B43" s="88"/>
      <c r="C43" s="88"/>
      <c r="D43" s="37"/>
      <c r="E43" s="88"/>
      <c r="F43" s="88"/>
      <c r="G43" s="38"/>
      <c r="H43" s="88"/>
      <c r="I43" s="88"/>
      <c r="K43" s="40"/>
      <c r="L43" s="40"/>
      <c r="M43" s="40"/>
    </row>
    <row r="44" spans="1:13">
      <c r="A44" s="76"/>
      <c r="B44" t="s">
        <v>59</v>
      </c>
      <c r="K44" s="40"/>
      <c r="L44" s="40"/>
      <c r="M44" s="40"/>
    </row>
    <row r="45" spans="1:13">
      <c r="A45" s="56"/>
      <c r="B45" t="s">
        <v>56</v>
      </c>
    </row>
    <row r="46" spans="1:13">
      <c r="A46" s="85"/>
      <c r="B46" t="s">
        <v>83</v>
      </c>
    </row>
    <row r="47" spans="1:13">
      <c r="A47" s="87"/>
      <c r="B47" t="s">
        <v>57</v>
      </c>
    </row>
    <row r="49" spans="2:3">
      <c r="B49" t="s">
        <v>54</v>
      </c>
      <c r="C49" t="s">
        <v>87</v>
      </c>
    </row>
    <row r="50" spans="2:3">
      <c r="B50" t="s">
        <v>52</v>
      </c>
      <c r="C50" t="s">
        <v>88</v>
      </c>
    </row>
    <row r="51" spans="2:3">
      <c r="B51" t="s">
        <v>53</v>
      </c>
      <c r="C51" t="s">
        <v>89</v>
      </c>
    </row>
    <row r="52" spans="2:3">
      <c r="B52" t="s">
        <v>76</v>
      </c>
    </row>
  </sheetData>
  <sortState ref="A6:M11">
    <sortCondition descending="1" ref="B6:B11"/>
    <sortCondition ref="D6:D11"/>
    <sortCondition descending="1" ref="M6:M11"/>
  </sortState>
  <mergeCells count="7">
    <mergeCell ref="A2:K2"/>
    <mergeCell ref="A1:K1"/>
    <mergeCell ref="B16:C16"/>
    <mergeCell ref="E16:F16"/>
    <mergeCell ref="H16:I16"/>
    <mergeCell ref="A15:I15"/>
    <mergeCell ref="K16:L16"/>
  </mergeCells>
  <phoneticPr fontId="0" type="noConversion"/>
  <pageMargins left="0.19685039370078741" right="0.19685039370078741" top="0.98425196850393704" bottom="0.98425196850393704" header="0.51181102362204722" footer="0.51181102362204722"/>
  <pageSetup scale="82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0.7109375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Stats générales</vt:lpstr>
      <vt:lpstr>Les meilleurs</vt:lpstr>
      <vt:lpstr>Équipes</vt:lpstr>
      <vt:lpstr>Feuil1</vt:lpstr>
      <vt:lpstr>'Les meilleurs'!Impression_des_titres</vt:lpstr>
      <vt:lpstr>'Stats générales'!Impression_des_titres</vt:lpstr>
      <vt:lpstr>Équipes!Zone_d_impression</vt:lpstr>
      <vt:lpstr>'Les meilleurs'!Zone_d_impression</vt:lpstr>
    </vt:vector>
  </TitlesOfParts>
  <Company>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HP</cp:lastModifiedBy>
  <cp:lastPrinted>2011-08-18T14:31:34Z</cp:lastPrinted>
  <dcterms:created xsi:type="dcterms:W3CDTF">1998-06-02T04:29:05Z</dcterms:created>
  <dcterms:modified xsi:type="dcterms:W3CDTF">2019-08-21T18:27:11Z</dcterms:modified>
</cp:coreProperties>
</file>