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aut\Desktop\"/>
    </mc:Choice>
  </mc:AlternateContent>
  <xr:revisionPtr revIDLastSave="0" documentId="13_ncr:1_{0DC65DFA-D739-48D9-95AD-D194109CC81F}" xr6:coauthVersionLast="47" xr6:coauthVersionMax="47" xr10:uidLastSave="{00000000-0000-0000-0000-000000000000}"/>
  <bookViews>
    <workbookView xWindow="1080" yWindow="1080" windowWidth="18000" windowHeight="11070" activeTab="2" xr2:uid="{00000000-000D-0000-FFFF-FFFF00000000}"/>
  </bookViews>
  <sheets>
    <sheet name="Stats générales" sheetId="1" r:id="rId1"/>
    <sheet name="Les meilleurs" sheetId="2" r:id="rId2"/>
    <sheet name="Équipes" sheetId="3" r:id="rId3"/>
  </sheets>
  <definedNames>
    <definedName name="_xlnm._FilterDatabase" localSheetId="1" hidden="1">'Les meilleurs'!$E$21:$G$28</definedName>
    <definedName name="_xlnm._FilterDatabase" localSheetId="0" hidden="1">'Stats générales'!#REF!</definedName>
    <definedName name="_xlnm.Print_Titles" localSheetId="1">'Les meilleurs'!$1:$1</definedName>
    <definedName name="_xlnm.Print_Titles" localSheetId="0">'Stats générales'!$1:$1</definedName>
    <definedName name="_xlnm.Print_Area" localSheetId="2">Équipes!$A$1:$O$50</definedName>
    <definedName name="_xlnm.Print_Area" localSheetId="1">'Les meilleurs'!$A$1:$K$91</definedName>
    <definedName name="_xlnm.Print_Area" localSheetId="0">'Stats générales'!#REF!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7" i="1" l="1"/>
  <c r="O147" i="1" s="1"/>
  <c r="M147" i="1"/>
  <c r="P147" i="1"/>
  <c r="N145" i="1"/>
  <c r="O145" i="1" s="1"/>
  <c r="M145" i="1"/>
  <c r="P145" i="1"/>
  <c r="N84" i="1"/>
  <c r="O84" i="1" s="1"/>
  <c r="M84" i="1"/>
  <c r="P84" i="1"/>
  <c r="F59" i="1"/>
  <c r="C59" i="1"/>
  <c r="M174" i="1"/>
  <c r="N174" i="1"/>
  <c r="O174" i="1" s="1"/>
  <c r="P174" i="1"/>
  <c r="N78" i="1"/>
  <c r="O78" i="1" s="1"/>
  <c r="M78" i="1"/>
  <c r="P78" i="1"/>
  <c r="P52" i="1"/>
  <c r="N52" i="1"/>
  <c r="O52" i="1" s="1"/>
  <c r="M52" i="1"/>
  <c r="P176" i="1"/>
  <c r="N176" i="1"/>
  <c r="O176" i="1" s="1"/>
  <c r="M176" i="1"/>
  <c r="N77" i="1"/>
  <c r="O77" i="1" s="1"/>
  <c r="M77" i="1"/>
  <c r="P77" i="1"/>
  <c r="N19" i="1"/>
  <c r="O19" i="1" s="1"/>
  <c r="P19" i="1"/>
  <c r="M19" i="1"/>
  <c r="P150" i="1"/>
  <c r="N150" i="1"/>
  <c r="O150" i="1" s="1"/>
  <c r="M150" i="1"/>
  <c r="N119" i="1"/>
  <c r="O119" i="1" s="1"/>
  <c r="N106" i="1"/>
  <c r="O106" i="1" s="1"/>
  <c r="M119" i="1"/>
  <c r="P119" i="1"/>
  <c r="M106" i="1"/>
  <c r="P106" i="1"/>
  <c r="P82" i="1"/>
  <c r="N82" i="1"/>
  <c r="O82" i="1" s="1"/>
  <c r="M82" i="1"/>
  <c r="P53" i="1"/>
  <c r="N53" i="1"/>
  <c r="O53" i="1" s="1"/>
  <c r="M53" i="1"/>
  <c r="N45" i="1"/>
  <c r="O45" i="1" s="1"/>
  <c r="M45" i="1"/>
  <c r="P45" i="1"/>
  <c r="N144" i="1"/>
  <c r="O144" i="1" s="1"/>
  <c r="M144" i="1"/>
  <c r="P144" i="1"/>
  <c r="P54" i="1"/>
  <c r="N54" i="1"/>
  <c r="O54" i="1" s="1"/>
  <c r="M54" i="1"/>
  <c r="P83" i="1"/>
  <c r="N83" i="1"/>
  <c r="O83" i="1" s="1"/>
  <c r="M83" i="1"/>
  <c r="P81" i="1"/>
  <c r="N81" i="1"/>
  <c r="O81" i="1" s="1"/>
  <c r="P80" i="1"/>
  <c r="N80" i="1"/>
  <c r="O80" i="1" s="1"/>
  <c r="M80" i="1"/>
  <c r="M81" i="1"/>
  <c r="N110" i="1"/>
  <c r="O110" i="1" s="1"/>
  <c r="P110" i="1"/>
  <c r="M110" i="1"/>
  <c r="N47" i="1"/>
  <c r="O47" i="1" s="1"/>
  <c r="M47" i="1"/>
  <c r="P47" i="1"/>
  <c r="N143" i="1"/>
  <c r="O143" i="1" s="1"/>
  <c r="N148" i="1"/>
  <c r="O148" i="1" s="1"/>
  <c r="M143" i="1"/>
  <c r="P143" i="1"/>
  <c r="M148" i="1"/>
  <c r="P148" i="1"/>
  <c r="P107" i="1"/>
  <c r="N107" i="1"/>
  <c r="O107" i="1" s="1"/>
  <c r="M107" i="1"/>
  <c r="P113" i="1"/>
  <c r="N113" i="1"/>
  <c r="O113" i="1" s="1"/>
  <c r="M113" i="1"/>
  <c r="N44" i="1"/>
  <c r="O44" i="1" s="1"/>
  <c r="M44" i="1"/>
  <c r="P44" i="1"/>
  <c r="P164" i="1"/>
  <c r="N164" i="1"/>
  <c r="O164" i="1" s="1"/>
  <c r="M164" i="1"/>
  <c r="N170" i="1"/>
  <c r="O170" i="1" s="1"/>
  <c r="M170" i="1"/>
  <c r="P170" i="1"/>
  <c r="P142" i="1"/>
  <c r="N142" i="1"/>
  <c r="O142" i="1" s="1"/>
  <c r="M142" i="1"/>
  <c r="N102" i="1"/>
  <c r="O102" i="1" s="1"/>
  <c r="M102" i="1"/>
  <c r="P102" i="1"/>
  <c r="P50" i="1"/>
  <c r="N50" i="1"/>
  <c r="O50" i="1" s="1"/>
  <c r="M50" i="1"/>
  <c r="N101" i="1"/>
  <c r="O101" i="1" s="1"/>
  <c r="M115" i="1"/>
  <c r="N115" i="1"/>
  <c r="O115" i="1" s="1"/>
  <c r="P115" i="1"/>
  <c r="M112" i="1"/>
  <c r="N112" i="1"/>
  <c r="O112" i="1" s="1"/>
  <c r="P112" i="1"/>
  <c r="M104" i="1"/>
  <c r="N104" i="1"/>
  <c r="O104" i="1" s="1"/>
  <c r="P104" i="1"/>
  <c r="M101" i="1"/>
  <c r="P101" i="1"/>
  <c r="P75" i="1"/>
  <c r="N75" i="1"/>
  <c r="O75" i="1" s="1"/>
  <c r="M75" i="1"/>
  <c r="N43" i="1"/>
  <c r="O43" i="1" s="1"/>
  <c r="M43" i="1"/>
  <c r="P43" i="1"/>
  <c r="P175" i="1"/>
  <c r="N175" i="1"/>
  <c r="O175" i="1" s="1"/>
  <c r="M175" i="1"/>
  <c r="P172" i="1"/>
  <c r="N172" i="1"/>
  <c r="O172" i="1" s="1"/>
  <c r="M172" i="1"/>
  <c r="P42" i="1"/>
  <c r="N42" i="1"/>
  <c r="O42" i="1" s="1"/>
  <c r="M42" i="1"/>
  <c r="N40" i="1"/>
  <c r="O40" i="1" s="1"/>
  <c r="M40" i="1"/>
  <c r="P40" i="1"/>
  <c r="P151" i="1"/>
  <c r="N151" i="1"/>
  <c r="O151" i="1" s="1"/>
  <c r="M151" i="1"/>
  <c r="P114" i="1"/>
  <c r="N114" i="1"/>
  <c r="O114" i="1" s="1"/>
  <c r="M114" i="1"/>
  <c r="P109" i="1"/>
  <c r="N109" i="1"/>
  <c r="O109" i="1" s="1"/>
  <c r="M109" i="1"/>
  <c r="P123" i="1" l="1"/>
  <c r="N123" i="1"/>
  <c r="O123" i="1" s="1"/>
  <c r="M123" i="1"/>
  <c r="P122" i="1"/>
  <c r="N122" i="1"/>
  <c r="O122" i="1" s="1"/>
  <c r="M122" i="1"/>
  <c r="P118" i="1"/>
  <c r="N118" i="1"/>
  <c r="O118" i="1" s="1"/>
  <c r="M118" i="1"/>
  <c r="P98" i="1"/>
  <c r="N98" i="1"/>
  <c r="O98" i="1" s="1"/>
  <c r="M98" i="1"/>
  <c r="P103" i="1"/>
  <c r="N103" i="1"/>
  <c r="O103" i="1" s="1"/>
  <c r="M103" i="1"/>
  <c r="P108" i="1"/>
  <c r="N108" i="1"/>
  <c r="O108" i="1" s="1"/>
  <c r="M108" i="1"/>
  <c r="P79" i="1"/>
  <c r="N79" i="1"/>
  <c r="O79" i="1" s="1"/>
  <c r="M79" i="1"/>
  <c r="P72" i="1"/>
  <c r="N72" i="1"/>
  <c r="O72" i="1" s="1"/>
  <c r="M72" i="1"/>
  <c r="P85" i="1"/>
  <c r="N85" i="1"/>
  <c r="O85" i="1" s="1"/>
  <c r="M85" i="1"/>
  <c r="N46" i="1"/>
  <c r="O46" i="1" s="1"/>
  <c r="M55" i="1"/>
  <c r="N55" i="1"/>
  <c r="O55" i="1" s="1"/>
  <c r="P55" i="1"/>
  <c r="M46" i="1"/>
  <c r="P46" i="1"/>
  <c r="P149" i="1"/>
  <c r="N149" i="1"/>
  <c r="O149" i="1" s="1"/>
  <c r="P136" i="1"/>
  <c r="N136" i="1"/>
  <c r="O136" i="1" s="1"/>
  <c r="M149" i="1"/>
  <c r="M136" i="1"/>
  <c r="P116" i="1"/>
  <c r="N116" i="1"/>
  <c r="O116" i="1" s="1"/>
  <c r="P120" i="1"/>
  <c r="N120" i="1"/>
  <c r="O120" i="1" s="1"/>
  <c r="P99" i="1"/>
  <c r="N99" i="1"/>
  <c r="O99" i="1" s="1"/>
  <c r="P100" i="1"/>
  <c r="N100" i="1"/>
  <c r="O100" i="1" s="1"/>
  <c r="M116" i="1"/>
  <c r="M120" i="1"/>
  <c r="M100" i="1"/>
  <c r="P65" i="1"/>
  <c r="N65" i="1"/>
  <c r="O65" i="1" s="1"/>
  <c r="P76" i="1"/>
  <c r="N76" i="1"/>
  <c r="O76" i="1" s="1"/>
  <c r="M65" i="1"/>
  <c r="M76" i="1"/>
  <c r="M41" i="1"/>
  <c r="N41" i="1"/>
  <c r="O41" i="1" s="1"/>
  <c r="P41" i="1"/>
  <c r="P51" i="1"/>
  <c r="N51" i="1"/>
  <c r="O51" i="1" s="1"/>
  <c r="P33" i="1"/>
  <c r="N33" i="1"/>
  <c r="O33" i="1" s="1"/>
  <c r="P48" i="1"/>
  <c r="N48" i="1"/>
  <c r="O48" i="1" s="1"/>
  <c r="P36" i="1"/>
  <c r="N36" i="1"/>
  <c r="O36" i="1" s="1"/>
  <c r="M51" i="1"/>
  <c r="M33" i="1"/>
  <c r="M48" i="1"/>
  <c r="M36" i="1"/>
  <c r="N20" i="1"/>
  <c r="O20" i="1" s="1"/>
  <c r="M20" i="1"/>
  <c r="P20" i="1"/>
  <c r="P173" i="1"/>
  <c r="N173" i="1"/>
  <c r="O173" i="1" s="1"/>
  <c r="M173" i="1"/>
  <c r="P171" i="1"/>
  <c r="N171" i="1"/>
  <c r="O171" i="1" s="1"/>
  <c r="M171" i="1"/>
  <c r="P15" i="1"/>
  <c r="N15" i="1"/>
  <c r="O15" i="1" s="1"/>
  <c r="M15" i="1"/>
  <c r="P14" i="1"/>
  <c r="N14" i="1"/>
  <c r="O14" i="1" s="1"/>
  <c r="M14" i="1"/>
  <c r="P16" i="1"/>
  <c r="N16" i="1"/>
  <c r="O16" i="1" s="1"/>
  <c r="M16" i="1"/>
  <c r="P9" i="1"/>
  <c r="N9" i="1"/>
  <c r="O9" i="1" s="1"/>
  <c r="M9" i="1"/>
  <c r="P121" i="1"/>
  <c r="N121" i="1"/>
  <c r="O121" i="1" s="1"/>
  <c r="M121" i="1"/>
  <c r="M5" i="1"/>
  <c r="N5" i="1"/>
  <c r="O5" i="1" s="1"/>
  <c r="P5" i="1"/>
  <c r="M7" i="1"/>
  <c r="N7" i="1"/>
  <c r="O7" i="1" s="1"/>
  <c r="P7" i="1"/>
  <c r="M8" i="1"/>
  <c r="N8" i="1"/>
  <c r="O8" i="1" s="1"/>
  <c r="P8" i="1"/>
  <c r="M11" i="1"/>
  <c r="N11" i="1"/>
  <c r="O11" i="1" s="1"/>
  <c r="P11" i="1"/>
  <c r="M6" i="1"/>
  <c r="N6" i="1"/>
  <c r="O6" i="1" s="1"/>
  <c r="P6" i="1"/>
  <c r="M12" i="1"/>
  <c r="N12" i="1"/>
  <c r="O12" i="1" s="1"/>
  <c r="P12" i="1"/>
  <c r="M10" i="1"/>
  <c r="N10" i="1"/>
  <c r="O10" i="1" s="1"/>
  <c r="P10" i="1"/>
  <c r="M13" i="1"/>
  <c r="N13" i="1"/>
  <c r="O13" i="1" s="1"/>
  <c r="P13" i="1"/>
  <c r="M18" i="1"/>
  <c r="N18" i="1"/>
  <c r="O18" i="1" s="1"/>
  <c r="P18" i="1"/>
  <c r="M17" i="1"/>
  <c r="N17" i="1"/>
  <c r="O17" i="1" s="1"/>
  <c r="P17" i="1"/>
  <c r="M21" i="1"/>
  <c r="N21" i="1"/>
  <c r="O21" i="1" s="1"/>
  <c r="P21" i="1"/>
  <c r="M22" i="1"/>
  <c r="N22" i="1"/>
  <c r="O22" i="1" s="1"/>
  <c r="P22" i="1"/>
  <c r="M23" i="1"/>
  <c r="N23" i="1"/>
  <c r="O23" i="1" s="1"/>
  <c r="P23" i="1"/>
  <c r="M29" i="1"/>
  <c r="N29" i="1"/>
  <c r="O29" i="1" s="1"/>
  <c r="P29" i="1"/>
  <c r="M30" i="1"/>
  <c r="N30" i="1"/>
  <c r="O30" i="1" s="1"/>
  <c r="P30" i="1"/>
  <c r="M35" i="1"/>
  <c r="N35" i="1"/>
  <c r="O35" i="1" s="1"/>
  <c r="P35" i="1"/>
  <c r="M49" i="1"/>
  <c r="N49" i="1"/>
  <c r="O49" i="1" s="1"/>
  <c r="P49" i="1"/>
  <c r="M38" i="1"/>
  <c r="N38" i="1"/>
  <c r="O38" i="1" s="1"/>
  <c r="P38" i="1"/>
  <c r="M32" i="1"/>
  <c r="N32" i="1"/>
  <c r="O32" i="1" s="1"/>
  <c r="P32" i="1"/>
  <c r="M31" i="1"/>
  <c r="N31" i="1"/>
  <c r="O31" i="1" s="1"/>
  <c r="P31" i="1"/>
  <c r="M34" i="1"/>
  <c r="N34" i="1"/>
  <c r="O34" i="1" s="1"/>
  <c r="P34" i="1"/>
  <c r="M39" i="1"/>
  <c r="N39" i="1"/>
  <c r="O39" i="1" s="1"/>
  <c r="P39" i="1"/>
  <c r="M37" i="1"/>
  <c r="N37" i="1"/>
  <c r="O37" i="1" s="1"/>
  <c r="P37" i="1"/>
  <c r="M56" i="1"/>
  <c r="N56" i="1"/>
  <c r="O56" i="1" s="1"/>
  <c r="P56" i="1"/>
  <c r="M57" i="1"/>
  <c r="N57" i="1"/>
  <c r="O57" i="1" s="1"/>
  <c r="P57" i="1"/>
  <c r="M63" i="1"/>
  <c r="N63" i="1"/>
  <c r="O63" i="1" s="1"/>
  <c r="P63" i="1"/>
  <c r="M67" i="1"/>
  <c r="N67" i="1"/>
  <c r="O67" i="1" s="1"/>
  <c r="P67" i="1"/>
  <c r="M64" i="1"/>
  <c r="N64" i="1"/>
  <c r="O64" i="1" s="1"/>
  <c r="P64" i="1"/>
  <c r="M74" i="1"/>
  <c r="N74" i="1"/>
  <c r="O74" i="1" s="1"/>
  <c r="P74" i="1"/>
  <c r="M69" i="1"/>
  <c r="N69" i="1"/>
  <c r="O69" i="1" s="1"/>
  <c r="P69" i="1"/>
  <c r="M66" i="1"/>
  <c r="N66" i="1"/>
  <c r="O66" i="1" s="1"/>
  <c r="P66" i="1"/>
  <c r="M70" i="1"/>
  <c r="N70" i="1"/>
  <c r="O70" i="1" s="1"/>
  <c r="P70" i="1"/>
  <c r="M68" i="1"/>
  <c r="N68" i="1"/>
  <c r="O68" i="1" s="1"/>
  <c r="P68" i="1"/>
  <c r="M71" i="1"/>
  <c r="N71" i="1"/>
  <c r="O71" i="1" s="1"/>
  <c r="P71" i="1"/>
  <c r="M73" i="1"/>
  <c r="N73" i="1"/>
  <c r="O73" i="1" s="1"/>
  <c r="P73" i="1"/>
  <c r="M86" i="1"/>
  <c r="N86" i="1"/>
  <c r="O86" i="1" s="1"/>
  <c r="P86" i="1"/>
  <c r="M87" i="1"/>
  <c r="N87" i="1"/>
  <c r="O87" i="1" s="1"/>
  <c r="P87" i="1"/>
  <c r="M94" i="1"/>
  <c r="N94" i="1"/>
  <c r="O94" i="1" s="1"/>
  <c r="P94" i="1"/>
  <c r="M99" i="1"/>
  <c r="M96" i="1"/>
  <c r="N96" i="1"/>
  <c r="O96" i="1" s="1"/>
  <c r="P96" i="1"/>
  <c r="M111" i="1"/>
  <c r="N111" i="1"/>
  <c r="O111" i="1" s="1"/>
  <c r="P111" i="1"/>
  <c r="M93" i="1"/>
  <c r="N93" i="1"/>
  <c r="O93" i="1" s="1"/>
  <c r="P93" i="1"/>
  <c r="M95" i="1"/>
  <c r="N95" i="1"/>
  <c r="O95" i="1" s="1"/>
  <c r="P95" i="1"/>
  <c r="M97" i="1"/>
  <c r="N97" i="1"/>
  <c r="O97" i="1" s="1"/>
  <c r="P97" i="1"/>
  <c r="M105" i="1"/>
  <c r="N105" i="1"/>
  <c r="O105" i="1" s="1"/>
  <c r="P105" i="1"/>
  <c r="M117" i="1"/>
  <c r="N117" i="1"/>
  <c r="O117" i="1" s="1"/>
  <c r="P117" i="1"/>
  <c r="M124" i="1"/>
  <c r="N124" i="1"/>
  <c r="O124" i="1" s="1"/>
  <c r="P124" i="1"/>
  <c r="M125" i="1"/>
  <c r="N125" i="1"/>
  <c r="O125" i="1" s="1"/>
  <c r="P125" i="1"/>
  <c r="M146" i="1"/>
  <c r="N146" i="1"/>
  <c r="O146" i="1" s="1"/>
  <c r="P146" i="1"/>
  <c r="M134" i="1"/>
  <c r="N134" i="1"/>
  <c r="O134" i="1" s="1"/>
  <c r="P134" i="1"/>
  <c r="M135" i="1"/>
  <c r="N135" i="1"/>
  <c r="O135" i="1" s="1"/>
  <c r="P135" i="1"/>
  <c r="M131" i="1"/>
  <c r="N131" i="1"/>
  <c r="O131" i="1" s="1"/>
  <c r="P131" i="1"/>
  <c r="M141" i="1"/>
  <c r="N141" i="1"/>
  <c r="O141" i="1" s="1"/>
  <c r="P141" i="1"/>
  <c r="M137" i="1"/>
  <c r="N137" i="1"/>
  <c r="O137" i="1" s="1"/>
  <c r="P137" i="1"/>
  <c r="M138" i="1"/>
  <c r="N138" i="1"/>
  <c r="O138" i="1" s="1"/>
  <c r="P138" i="1"/>
  <c r="M140" i="1"/>
  <c r="N140" i="1"/>
  <c r="O140" i="1" s="1"/>
  <c r="P140" i="1"/>
  <c r="M132" i="1"/>
  <c r="N132" i="1"/>
  <c r="O132" i="1" s="1"/>
  <c r="P132" i="1"/>
  <c r="M133" i="1"/>
  <c r="N133" i="1"/>
  <c r="O133" i="1" s="1"/>
  <c r="P133" i="1"/>
  <c r="M139" i="1"/>
  <c r="N139" i="1"/>
  <c r="O139" i="1" s="1"/>
  <c r="P139" i="1"/>
  <c r="M152" i="1"/>
  <c r="N152" i="1"/>
  <c r="O152" i="1" s="1"/>
  <c r="P152" i="1"/>
  <c r="M153" i="1"/>
  <c r="N153" i="1"/>
  <c r="O153" i="1" s="1"/>
  <c r="P153" i="1"/>
  <c r="N165" i="1"/>
  <c r="O165" i="1" s="1"/>
  <c r="P165" i="1"/>
  <c r="M165" i="1"/>
  <c r="P179" i="1"/>
  <c r="N179" i="1"/>
  <c r="O179" i="1" s="1"/>
  <c r="M179" i="1"/>
  <c r="P169" i="1"/>
  <c r="N169" i="1"/>
  <c r="O169" i="1" s="1"/>
  <c r="M169" i="1"/>
  <c r="L59" i="1"/>
  <c r="K59" i="1"/>
  <c r="H59" i="1"/>
  <c r="G59" i="1"/>
  <c r="P180" i="1" l="1"/>
  <c r="N180" i="1"/>
  <c r="O180" i="1" s="1"/>
  <c r="M180" i="1"/>
  <c r="P178" i="1"/>
  <c r="N178" i="1"/>
  <c r="O178" i="1" s="1"/>
  <c r="M178" i="1"/>
  <c r="J59" i="1" l="1"/>
  <c r="I59" i="1"/>
  <c r="E59" i="1"/>
  <c r="D59" i="1"/>
  <c r="N177" i="1" l="1"/>
  <c r="O177" i="1" s="1"/>
  <c r="P177" i="1"/>
  <c r="M177" i="1"/>
  <c r="P168" i="1" l="1"/>
  <c r="N168" i="1"/>
  <c r="O168" i="1" s="1"/>
  <c r="M168" i="1"/>
  <c r="P161" i="1" l="1"/>
  <c r="N161" i="1"/>
  <c r="O161" i="1" s="1"/>
  <c r="M161" i="1"/>
  <c r="N167" i="1" l="1"/>
  <c r="O167" i="1" s="1"/>
  <c r="N162" i="1"/>
  <c r="O162" i="1" s="1"/>
  <c r="P166" i="1"/>
  <c r="N160" i="1"/>
  <c r="M163" i="1"/>
  <c r="K182" i="1"/>
  <c r="I182" i="1"/>
  <c r="I10" i="3" s="1"/>
  <c r="N159" i="1"/>
  <c r="O159" i="1" s="1"/>
  <c r="E182" i="1"/>
  <c r="C182" i="1"/>
  <c r="I155" i="1"/>
  <c r="I11" i="3" s="1"/>
  <c r="E155" i="1"/>
  <c r="D155" i="1"/>
  <c r="D127" i="1"/>
  <c r="E127" i="1"/>
  <c r="J127" i="1"/>
  <c r="J9" i="3" s="1"/>
  <c r="I127" i="1"/>
  <c r="I9" i="3" s="1"/>
  <c r="E89" i="1"/>
  <c r="F7" i="3"/>
  <c r="J25" i="1"/>
  <c r="J8" i="3" s="1"/>
  <c r="I25" i="1"/>
  <c r="I8" i="3" s="1"/>
  <c r="J182" i="1"/>
  <c r="J10" i="3" s="1"/>
  <c r="P167" i="1"/>
  <c r="N166" i="1"/>
  <c r="M166" i="1"/>
  <c r="M160" i="1"/>
  <c r="J155" i="1"/>
  <c r="J11" i="3" s="1"/>
  <c r="L89" i="1"/>
  <c r="F6" i="3" s="1"/>
  <c r="M6" i="3" s="1"/>
  <c r="J89" i="1"/>
  <c r="J6" i="3" s="1"/>
  <c r="H89" i="1"/>
  <c r="H6" i="3" s="1"/>
  <c r="D89" i="1"/>
  <c r="I7" i="3"/>
  <c r="N163" i="1" l="1"/>
  <c r="O163" i="1" s="1"/>
  <c r="L182" i="1"/>
  <c r="F10" i="3" s="1"/>
  <c r="H182" i="1"/>
  <c r="H10" i="3" s="1"/>
  <c r="P162" i="1"/>
  <c r="P160" i="1"/>
  <c r="P159" i="1"/>
  <c r="O160" i="1"/>
  <c r="O166" i="1"/>
  <c r="F182" i="1"/>
  <c r="P163" i="1"/>
  <c r="D182" i="1"/>
  <c r="L155" i="1"/>
  <c r="F11" i="3" s="1"/>
  <c r="K155" i="1"/>
  <c r="H155" i="1"/>
  <c r="H11" i="3" s="1"/>
  <c r="G155" i="1"/>
  <c r="F155" i="1"/>
  <c r="C155" i="1"/>
  <c r="K127" i="1"/>
  <c r="H127" i="1"/>
  <c r="H9" i="3" s="1"/>
  <c r="G127" i="1"/>
  <c r="F127" i="1"/>
  <c r="C127" i="1"/>
  <c r="K89" i="1"/>
  <c r="I89" i="1"/>
  <c r="I6" i="3" s="1"/>
  <c r="G89" i="1"/>
  <c r="F89" i="1"/>
  <c r="C89" i="1"/>
  <c r="H7" i="3"/>
  <c r="L25" i="1"/>
  <c r="F8" i="3" s="1"/>
  <c r="K25" i="1"/>
  <c r="D25" i="1"/>
  <c r="E25" i="1"/>
  <c r="G25" i="1"/>
  <c r="F25" i="1"/>
  <c r="C25" i="1"/>
  <c r="M159" i="1"/>
  <c r="M162" i="1"/>
  <c r="M167" i="1"/>
  <c r="G182" i="1"/>
  <c r="L127" i="1"/>
  <c r="F9" i="3" s="1"/>
  <c r="M9" i="3" s="1"/>
  <c r="J7" i="3"/>
  <c r="H25" i="1"/>
  <c r="H8" i="3" s="1"/>
  <c r="M155" i="1" l="1"/>
  <c r="E11" i="3" s="1"/>
  <c r="N155" i="1"/>
  <c r="P182" i="1"/>
  <c r="L10" i="3" s="1"/>
  <c r="P155" i="1"/>
  <c r="L11" i="3" s="1"/>
  <c r="N127" i="1"/>
  <c r="P127" i="1"/>
  <c r="L9" i="3" s="1"/>
  <c r="M127" i="1"/>
  <c r="E9" i="3" s="1"/>
  <c r="N89" i="1"/>
  <c r="P89" i="1"/>
  <c r="L6" i="3" s="1"/>
  <c r="M89" i="1"/>
  <c r="E6" i="3" s="1"/>
  <c r="P59" i="1"/>
  <c r="L7" i="3" s="1"/>
  <c r="N25" i="1"/>
  <c r="M25" i="1"/>
  <c r="E8" i="3" s="1"/>
  <c r="P25" i="1"/>
  <c r="L8" i="3" s="1"/>
  <c r="N182" i="1"/>
  <c r="M182" i="1"/>
  <c r="E10" i="3" s="1"/>
  <c r="N59" i="1"/>
  <c r="M59" i="1"/>
  <c r="E7" i="3" s="1"/>
  <c r="O182" i="1" l="1"/>
  <c r="K10" i="3"/>
  <c r="O155" i="1"/>
  <c r="K11" i="3"/>
  <c r="O127" i="1"/>
  <c r="K9" i="3"/>
  <c r="O89" i="1"/>
  <c r="K6" i="3"/>
  <c r="O59" i="1"/>
  <c r="K7" i="3"/>
  <c r="O25" i="1"/>
  <c r="K8" i="3"/>
  <c r="M10" i="3"/>
  <c r="M7" i="3"/>
  <c r="M8" i="3"/>
  <c r="M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Benibo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" authorId="0" shapeId="0" xr:uid="{00000000-0006-0000-0000-000002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" authorId="0" shapeId="0" xr:uid="{00000000-0006-0000-0000-000003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" authorId="0" shapeId="0" xr:uid="{00000000-0006-0000-0000-000004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" authorId="0" shapeId="0" xr:uid="{00000000-0006-0000-0000-000005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" authorId="0" shapeId="0" xr:uid="{00000000-0006-0000-0000-000006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" authorId="0" shapeId="0" xr:uid="{00000000-0006-0000-0000-000007000000}">
      <text>
        <r>
          <rPr>
            <sz val="9"/>
            <color indexed="81"/>
            <rFont val="Tahoma"/>
            <family val="2"/>
          </rPr>
          <t>Doubles</t>
        </r>
      </text>
    </comment>
    <comment ref="I3" authorId="0" shapeId="0" xr:uid="{00000000-0006-0000-0000-000008000000}">
      <text>
        <r>
          <rPr>
            <sz val="9"/>
            <color indexed="81"/>
            <rFont val="Tahoma"/>
            <family val="2"/>
          </rPr>
          <t>Triples</t>
        </r>
      </text>
    </comment>
    <comment ref="J3" authorId="0" shapeId="0" xr:uid="{00000000-0006-0000-0000-000009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" authorId="0" shapeId="0" xr:uid="{00000000-0006-0000-0000-00000A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" authorId="0" shapeId="0" xr:uid="{00000000-0006-0000-0000-00000B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" authorId="0" shapeId="0" xr:uid="{00000000-0006-0000-0000-00000C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0000000-0006-0000-0000-00000D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" authorId="0" shapeId="0" xr:uid="{00000000-0006-0000-0000-00000E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" authorId="0" shapeId="0" xr:uid="{00000000-0006-0000-0000-00000F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27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7" authorId="0" shapeId="0" xr:uid="{00000000-0006-0000-0000-000011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7" authorId="0" shapeId="0" xr:uid="{00000000-0006-0000-0000-000012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7" authorId="0" shapeId="0" xr:uid="{00000000-0006-0000-0000-000013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7" authorId="0" shapeId="0" xr:uid="{00000000-0006-0000-0000-000014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7" authorId="0" shapeId="0" xr:uid="{00000000-0006-0000-0000-000015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7" authorId="0" shapeId="0" xr:uid="{00000000-0006-0000-0000-000016000000}">
      <text>
        <r>
          <rPr>
            <sz val="9"/>
            <color indexed="81"/>
            <rFont val="Tahoma"/>
            <family val="2"/>
          </rPr>
          <t>Doubles</t>
        </r>
      </text>
    </comment>
    <comment ref="I27" authorId="0" shapeId="0" xr:uid="{00000000-0006-0000-0000-000017000000}">
      <text>
        <r>
          <rPr>
            <sz val="9"/>
            <color indexed="81"/>
            <rFont val="Tahoma"/>
            <family val="2"/>
          </rPr>
          <t>Triples</t>
        </r>
      </text>
    </comment>
    <comment ref="J27" authorId="0" shapeId="0" xr:uid="{00000000-0006-0000-0000-000018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7" authorId="0" shapeId="0" xr:uid="{00000000-0006-0000-0000-000019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7" authorId="0" shapeId="0" xr:uid="{00000000-0006-0000-0000-00001A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7" authorId="0" shapeId="0" xr:uid="{00000000-0006-0000-0000-00001B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 shapeId="0" xr:uid="{00000000-0006-0000-0000-00001C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7" authorId="0" shapeId="0" xr:uid="{00000000-0006-0000-0000-00001D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7" authorId="0" shapeId="0" xr:uid="{00000000-0006-0000-0000-00001E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61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61" authorId="0" shapeId="0" xr:uid="{00000000-0006-0000-0000-000020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61" authorId="0" shapeId="0" xr:uid="{00000000-0006-0000-0000-000021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61" authorId="0" shapeId="0" xr:uid="{00000000-0006-0000-0000-000022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61" authorId="0" shapeId="0" xr:uid="{00000000-0006-0000-0000-000023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61" authorId="0" shapeId="0" xr:uid="{00000000-0006-0000-0000-000024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61" authorId="0" shapeId="0" xr:uid="{00000000-0006-0000-0000-000025000000}">
      <text>
        <r>
          <rPr>
            <sz val="9"/>
            <color indexed="81"/>
            <rFont val="Tahoma"/>
            <family val="2"/>
          </rPr>
          <t>Doubles</t>
        </r>
      </text>
    </comment>
    <comment ref="I61" authorId="0" shapeId="0" xr:uid="{00000000-0006-0000-0000-000026000000}">
      <text>
        <r>
          <rPr>
            <sz val="9"/>
            <color indexed="81"/>
            <rFont val="Tahoma"/>
            <family val="2"/>
          </rPr>
          <t>Triples</t>
        </r>
      </text>
    </comment>
    <comment ref="J61" authorId="0" shapeId="0" xr:uid="{00000000-0006-0000-0000-000027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61" authorId="0" shapeId="0" xr:uid="{00000000-0006-0000-0000-000028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61" authorId="0" shapeId="0" xr:uid="{00000000-0006-0000-0000-000029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61" authorId="0" shapeId="0" xr:uid="{00000000-0006-0000-0000-00002A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1" authorId="0" shapeId="0" xr:uid="{00000000-0006-0000-0000-00002B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61" authorId="0" shapeId="0" xr:uid="{00000000-0006-0000-0000-00002C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61" authorId="0" shapeId="0" xr:uid="{00000000-0006-0000-0000-00002D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91" authorId="0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91" authorId="0" shapeId="0" xr:uid="{00000000-0006-0000-0000-00002F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91" authorId="0" shapeId="0" xr:uid="{00000000-0006-0000-0000-000030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91" authorId="0" shapeId="0" xr:uid="{00000000-0006-0000-0000-000031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91" authorId="0" shapeId="0" xr:uid="{00000000-0006-0000-0000-000032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91" authorId="0" shapeId="0" xr:uid="{00000000-0006-0000-0000-000033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91" authorId="0" shapeId="0" xr:uid="{00000000-0006-0000-0000-000034000000}">
      <text>
        <r>
          <rPr>
            <sz val="9"/>
            <color indexed="81"/>
            <rFont val="Tahoma"/>
            <family val="2"/>
          </rPr>
          <t>Doubles</t>
        </r>
      </text>
    </comment>
    <comment ref="I91" authorId="0" shapeId="0" xr:uid="{00000000-0006-0000-0000-000035000000}">
      <text>
        <r>
          <rPr>
            <sz val="9"/>
            <color indexed="81"/>
            <rFont val="Tahoma"/>
            <family val="2"/>
          </rPr>
          <t>Triples</t>
        </r>
      </text>
    </comment>
    <comment ref="J91" authorId="0" shapeId="0" xr:uid="{00000000-0006-0000-0000-000036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91" authorId="0" shapeId="0" xr:uid="{00000000-0006-0000-0000-000037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91" authorId="0" shapeId="0" xr:uid="{00000000-0006-0000-0000-000038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91" authorId="0" shapeId="0" xr:uid="{00000000-0006-0000-0000-000039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1" authorId="0" shapeId="0" xr:uid="{00000000-0006-0000-0000-00003A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91" authorId="0" shapeId="0" xr:uid="{00000000-0006-0000-0000-00003B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91" authorId="0" shapeId="0" xr:uid="{00000000-0006-0000-0000-00003C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129" authorId="0" shapeId="0" xr:uid="{00000000-0006-0000-0000-00003D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29" authorId="0" shapeId="0" xr:uid="{00000000-0006-0000-0000-00003E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29" authorId="0" shapeId="0" xr:uid="{00000000-0006-0000-0000-00003F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29" authorId="0" shapeId="0" xr:uid="{00000000-0006-0000-0000-000040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29" authorId="0" shapeId="0" xr:uid="{00000000-0006-0000-0000-000041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29" authorId="0" shapeId="0" xr:uid="{00000000-0006-0000-0000-000042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29" authorId="0" shapeId="0" xr:uid="{00000000-0006-0000-0000-000043000000}">
      <text>
        <r>
          <rPr>
            <sz val="9"/>
            <color indexed="81"/>
            <rFont val="Tahoma"/>
            <family val="2"/>
          </rPr>
          <t>Doubles</t>
        </r>
      </text>
    </comment>
    <comment ref="I129" authorId="0" shapeId="0" xr:uid="{00000000-0006-0000-0000-000044000000}">
      <text>
        <r>
          <rPr>
            <sz val="9"/>
            <color indexed="81"/>
            <rFont val="Tahoma"/>
            <family val="2"/>
          </rPr>
          <t>Triples</t>
        </r>
      </text>
    </comment>
    <comment ref="J129" authorId="0" shapeId="0" xr:uid="{00000000-0006-0000-0000-000045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29" authorId="0" shapeId="0" xr:uid="{00000000-0006-0000-0000-000046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29" authorId="0" shapeId="0" xr:uid="{00000000-0006-0000-0000-000047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29" authorId="0" shapeId="0" xr:uid="{00000000-0006-0000-0000-000048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9" authorId="0" shapeId="0" xr:uid="{00000000-0006-0000-0000-000049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29" authorId="0" shapeId="0" xr:uid="{00000000-0006-0000-0000-00004A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29" authorId="0" shapeId="0" xr:uid="{00000000-0006-0000-0000-00004B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157" authorId="0" shapeId="0" xr:uid="{00000000-0006-0000-0000-00004C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57" authorId="0" shapeId="0" xr:uid="{00000000-0006-0000-0000-00004D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57" authorId="0" shapeId="0" xr:uid="{00000000-0006-0000-0000-00004E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57" authorId="0" shapeId="0" xr:uid="{00000000-0006-0000-0000-00004F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57" authorId="0" shapeId="0" xr:uid="{00000000-0006-0000-0000-000050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57" authorId="0" shapeId="0" xr:uid="{00000000-0006-0000-0000-000051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57" authorId="0" shapeId="0" xr:uid="{00000000-0006-0000-0000-000052000000}">
      <text>
        <r>
          <rPr>
            <sz val="9"/>
            <color indexed="81"/>
            <rFont val="Tahoma"/>
            <family val="2"/>
          </rPr>
          <t>Doubles</t>
        </r>
      </text>
    </comment>
    <comment ref="I157" authorId="0" shapeId="0" xr:uid="{00000000-0006-0000-0000-000053000000}">
      <text>
        <r>
          <rPr>
            <sz val="9"/>
            <color indexed="81"/>
            <rFont val="Tahoma"/>
            <family val="2"/>
          </rPr>
          <t>Triples</t>
        </r>
      </text>
    </comment>
    <comment ref="J157" authorId="0" shapeId="0" xr:uid="{00000000-0006-0000-0000-000054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57" authorId="0" shapeId="0" xr:uid="{00000000-0006-0000-0000-000055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57" authorId="0" shapeId="0" xr:uid="{00000000-0006-0000-0000-000056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57" authorId="0" shapeId="0" xr:uid="{00000000-0006-0000-0000-000057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7" authorId="0" shapeId="0" xr:uid="{00000000-0006-0000-0000-000058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57" authorId="0" shapeId="0" xr:uid="{00000000-0006-0000-0000-000059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57" authorId="0" shapeId="0" xr:uid="{00000000-0006-0000-0000-00005A000000}">
      <text>
        <r>
          <rPr>
            <sz val="9"/>
            <color indexed="81"/>
            <rFont val="Tahoma"/>
            <family val="2"/>
          </rPr>
          <t>Puissance</t>
        </r>
      </text>
    </comment>
  </commentList>
</comments>
</file>

<file path=xl/sharedStrings.xml><?xml version="1.0" encoding="utf-8"?>
<sst xmlns="http://schemas.openxmlformats.org/spreadsheetml/2006/main" count="783" uniqueCount="267">
  <si>
    <t>Verres Stérilisés</t>
  </si>
  <si>
    <t>AB</t>
  </si>
  <si>
    <t>CS</t>
  </si>
  <si>
    <t>2B</t>
  </si>
  <si>
    <t>3B</t>
  </si>
  <si>
    <t>CC</t>
  </si>
  <si>
    <t>PC</t>
  </si>
  <si>
    <t>PP</t>
  </si>
  <si>
    <t>MOY</t>
  </si>
  <si>
    <t>Total</t>
  </si>
  <si>
    <t>FT</t>
  </si>
  <si>
    <t>Coups de circuit (CC)</t>
  </si>
  <si>
    <t>Doubles (2B)</t>
  </si>
  <si>
    <t>Triples (3B)</t>
  </si>
  <si>
    <t>%</t>
  </si>
  <si>
    <t>Points Comptés (PC)</t>
  </si>
  <si>
    <t>Points Produits (PP)</t>
  </si>
  <si>
    <t>Équipe</t>
  </si>
  <si>
    <t>V</t>
  </si>
  <si>
    <t>D</t>
  </si>
  <si>
    <t>Moy.</t>
  </si>
  <si>
    <t>Résultats des parties</t>
  </si>
  <si>
    <t>Cote d`efficacité (FT/AB)</t>
  </si>
  <si>
    <t>N</t>
  </si>
  <si>
    <t>Cote</t>
  </si>
  <si>
    <t>Bobby</t>
  </si>
  <si>
    <t xml:space="preserve">Nom </t>
  </si>
  <si>
    <t>BB</t>
  </si>
  <si>
    <t>Nom</t>
  </si>
  <si>
    <t>PJ</t>
  </si>
  <si>
    <t>18h15</t>
  </si>
  <si>
    <t>19h45</t>
  </si>
  <si>
    <t>21h15</t>
  </si>
  <si>
    <t>Cote d'efficacité (FT/AB)</t>
  </si>
  <si>
    <t>Ligue des Platozoïdes</t>
  </si>
  <si>
    <t>BS</t>
  </si>
  <si>
    <t>Fiche Technic(CS+PC+PP)</t>
  </si>
  <si>
    <t>Rebels</t>
  </si>
  <si>
    <t>PT</t>
  </si>
  <si>
    <t>Puiss</t>
  </si>
  <si>
    <t>Puissance</t>
  </si>
  <si>
    <t>Puiss.</t>
  </si>
  <si>
    <t>Puis</t>
  </si>
  <si>
    <t>Benibo</t>
  </si>
  <si>
    <t>Bulls</t>
  </si>
  <si>
    <t>Patrick</t>
  </si>
  <si>
    <t>Steve</t>
  </si>
  <si>
    <t>Diff.</t>
  </si>
  <si>
    <t>demi 2</t>
  </si>
  <si>
    <t>finale</t>
  </si>
  <si>
    <t>demi 1</t>
  </si>
  <si>
    <t>Boréale</t>
  </si>
  <si>
    <t>NULLE</t>
  </si>
  <si>
    <t>PARTIE REMISE</t>
  </si>
  <si>
    <t>Christian</t>
  </si>
  <si>
    <t>VICTOIRE PAR DÉFAUT ( score de 7-0 automatique )</t>
  </si>
  <si>
    <t>Alain L.</t>
  </si>
  <si>
    <t>Etienne</t>
  </si>
  <si>
    <t>Simon</t>
  </si>
  <si>
    <t>Eric</t>
  </si>
  <si>
    <t>Noms</t>
  </si>
  <si>
    <t>Team</t>
  </si>
  <si>
    <t>Boreale</t>
  </si>
  <si>
    <t>XXX</t>
  </si>
  <si>
    <t>Partie gagnée par défaut. 7-0 dans les différentiels d'équipe</t>
  </si>
  <si>
    <t>( colonne M )</t>
  </si>
  <si>
    <t>Alex</t>
  </si>
  <si>
    <t>Coco</t>
  </si>
  <si>
    <t>( Heures Approximatives )</t>
  </si>
  <si>
    <t>La Fonderie</t>
  </si>
  <si>
    <t>Yan</t>
  </si>
  <si>
    <t>Marc H.</t>
  </si>
  <si>
    <t>Patriotes</t>
  </si>
  <si>
    <t>4 MANCHES</t>
  </si>
  <si>
    <t>Patricio</t>
  </si>
  <si>
    <t>Sebastien</t>
  </si>
  <si>
    <t>10h00</t>
  </si>
  <si>
    <t>11h00</t>
  </si>
  <si>
    <t>Christine</t>
  </si>
  <si>
    <t>Alain D.</t>
  </si>
  <si>
    <t>Julien</t>
  </si>
  <si>
    <t>Suzie</t>
  </si>
  <si>
    <t>Guillaume</t>
  </si>
  <si>
    <t>Jocelyn</t>
  </si>
  <si>
    <t>Julie C.</t>
  </si>
  <si>
    <t>Steven</t>
  </si>
  <si>
    <t>M.A.Pedneault</t>
  </si>
  <si>
    <t>Dominic L.</t>
  </si>
  <si>
    <t>Mario</t>
  </si>
  <si>
    <t>Sara-Kim</t>
  </si>
  <si>
    <t>Retrait Auto</t>
  </si>
  <si>
    <t>Julie</t>
  </si>
  <si>
    <t>Finale</t>
  </si>
  <si>
    <t>Louis C.</t>
  </si>
  <si>
    <t>Jonathan</t>
  </si>
  <si>
    <t>Bruno</t>
  </si>
  <si>
    <t>Melvin</t>
  </si>
  <si>
    <t>Madame X</t>
  </si>
  <si>
    <t>Melina</t>
  </si>
  <si>
    <t>Myriam</t>
  </si>
  <si>
    <t>Monsieur X</t>
  </si>
  <si>
    <t>Benoit D.</t>
  </si>
  <si>
    <t>Valérie</t>
  </si>
  <si>
    <t>Fred</t>
  </si>
  <si>
    <t>Thierry</t>
  </si>
  <si>
    <t>Benoit T.</t>
  </si>
  <si>
    <t>Philippe</t>
  </si>
  <si>
    <t>Carole</t>
  </si>
  <si>
    <t>Amélie</t>
  </si>
  <si>
    <t>Francis</t>
  </si>
  <si>
    <t>Marie-Hélène</t>
  </si>
  <si>
    <t>Karine</t>
  </si>
  <si>
    <t>Robert</t>
  </si>
  <si>
    <t>Lesly</t>
  </si>
  <si>
    <t>Pascal</t>
  </si>
  <si>
    <t>Mylène</t>
  </si>
  <si>
    <t>Scott</t>
  </si>
  <si>
    <t>Sophie M.</t>
  </si>
  <si>
    <t>Meneurs de saison 2022</t>
  </si>
  <si>
    <t>Meneuses de saison 2022</t>
  </si>
  <si>
    <t>27-28 août</t>
  </si>
  <si>
    <t>Demi 1</t>
  </si>
  <si>
    <t>Demi 2</t>
  </si>
  <si>
    <t>WC1</t>
  </si>
  <si>
    <t>WC2</t>
  </si>
  <si>
    <t>16h00</t>
  </si>
  <si>
    <t>F 12</t>
  </si>
  <si>
    <t>Bo 6</t>
  </si>
  <si>
    <t>P 5</t>
  </si>
  <si>
    <t>V 9</t>
  </si>
  <si>
    <t>Bu 9</t>
  </si>
  <si>
    <t>R 14</t>
  </si>
  <si>
    <t>Annie</t>
  </si>
  <si>
    <t>Benoit R.</t>
  </si>
  <si>
    <t>Julie L.</t>
  </si>
  <si>
    <t>Jean-Seb</t>
  </si>
  <si>
    <t>Dany</t>
  </si>
  <si>
    <t>Jenny</t>
  </si>
  <si>
    <t>Jessica</t>
  </si>
  <si>
    <t>Sam</t>
  </si>
  <si>
    <t>Pierre-Luc</t>
  </si>
  <si>
    <t>Marie-Eve</t>
  </si>
  <si>
    <t>V 10</t>
  </si>
  <si>
    <t>Mélanie</t>
  </si>
  <si>
    <t>Maili</t>
  </si>
  <si>
    <t>Arianne</t>
  </si>
  <si>
    <t>Myrkame</t>
  </si>
  <si>
    <t>Fabienne</t>
  </si>
  <si>
    <t>Vincent</t>
  </si>
  <si>
    <t>David</t>
  </si>
  <si>
    <t>Noémie</t>
  </si>
  <si>
    <t>Francois</t>
  </si>
  <si>
    <t>Kevin</t>
  </si>
  <si>
    <t>Bo 10</t>
  </si>
  <si>
    <t>R 18</t>
  </si>
  <si>
    <t>F 10</t>
  </si>
  <si>
    <t>R 7</t>
  </si>
  <si>
    <t>P 2</t>
  </si>
  <si>
    <t>Bu 6</t>
  </si>
  <si>
    <t>Maxime</t>
  </si>
  <si>
    <t>Nicolas</t>
  </si>
  <si>
    <t>Bu 15</t>
  </si>
  <si>
    <t xml:space="preserve">                    </t>
  </si>
  <si>
    <t xml:space="preserve">                                                                                                                                                                                     </t>
  </si>
  <si>
    <t>Suzie-Lynn</t>
  </si>
  <si>
    <t>Lyne</t>
  </si>
  <si>
    <t>Isabelle</t>
  </si>
  <si>
    <t>Bo 5</t>
  </si>
  <si>
    <t>R 12</t>
  </si>
  <si>
    <t>V 13</t>
  </si>
  <si>
    <t>Bu 4</t>
  </si>
  <si>
    <t>Joanie</t>
  </si>
  <si>
    <t>Jennifer</t>
  </si>
  <si>
    <t>V 6</t>
  </si>
  <si>
    <t>F</t>
  </si>
  <si>
    <t>P 1</t>
  </si>
  <si>
    <t>Bu 20</t>
  </si>
  <si>
    <t>Emilie</t>
  </si>
  <si>
    <t>Sophie</t>
  </si>
  <si>
    <t>Marc-André</t>
  </si>
  <si>
    <t>F 5</t>
  </si>
  <si>
    <t>Bo</t>
  </si>
  <si>
    <t>R</t>
  </si>
  <si>
    <t>Bu</t>
  </si>
  <si>
    <t>Louis</t>
  </si>
  <si>
    <t>P</t>
  </si>
  <si>
    <t>Marc</t>
  </si>
  <si>
    <t>Mireille</t>
  </si>
  <si>
    <t>Luc</t>
  </si>
  <si>
    <t>Martin G.</t>
  </si>
  <si>
    <t>Luigi</t>
  </si>
  <si>
    <t>Jean</t>
  </si>
  <si>
    <t>P 13</t>
  </si>
  <si>
    <t>F 7</t>
  </si>
  <si>
    <t>R 8</t>
  </si>
  <si>
    <t>Bo 13</t>
  </si>
  <si>
    <t>V 11</t>
  </si>
  <si>
    <t>Mic</t>
  </si>
  <si>
    <t>Daniel</t>
  </si>
  <si>
    <t>Jean-Francois</t>
  </si>
  <si>
    <t>Vanessa</t>
  </si>
  <si>
    <t>Arnaud</t>
  </si>
  <si>
    <t>Bu 14</t>
  </si>
  <si>
    <t>Bo 9</t>
  </si>
  <si>
    <t>F 17</t>
  </si>
  <si>
    <t>P 9</t>
  </si>
  <si>
    <t>Marjolaine</t>
  </si>
  <si>
    <t>Martin M.</t>
  </si>
  <si>
    <t>Mathieu P.</t>
  </si>
  <si>
    <t>Karine L.</t>
  </si>
  <si>
    <t>Karine B.</t>
  </si>
  <si>
    <t>Mathieu L.</t>
  </si>
  <si>
    <t>Marie-France</t>
  </si>
  <si>
    <t>P 3</t>
  </si>
  <si>
    <t>R 19</t>
  </si>
  <si>
    <t>F 4</t>
  </si>
  <si>
    <t>Bu 13</t>
  </si>
  <si>
    <t>Bo 14</t>
  </si>
  <si>
    <t>Bo 19</t>
  </si>
  <si>
    <t>Bu 12</t>
  </si>
  <si>
    <t>P 7</t>
  </si>
  <si>
    <t>F 11</t>
  </si>
  <si>
    <t>Charles</t>
  </si>
  <si>
    <t>Mike</t>
  </si>
  <si>
    <t>Laurence</t>
  </si>
  <si>
    <t>Frank</t>
  </si>
  <si>
    <t>Raphael</t>
  </si>
  <si>
    <t>R 4</t>
  </si>
  <si>
    <t>V 8</t>
  </si>
  <si>
    <t>Bo 11</t>
  </si>
  <si>
    <t>P 10</t>
  </si>
  <si>
    <t>10 à égalité</t>
  </si>
  <si>
    <t>V 14</t>
  </si>
  <si>
    <t>Claudia</t>
  </si>
  <si>
    <t>V 4</t>
  </si>
  <si>
    <t>Bu 5</t>
  </si>
  <si>
    <t>Bu 7</t>
  </si>
  <si>
    <t>R 17</t>
  </si>
  <si>
    <t>F 13</t>
  </si>
  <si>
    <t>F 9</t>
  </si>
  <si>
    <t>P 0</t>
  </si>
  <si>
    <t>Bo 3</t>
  </si>
  <si>
    <t>R 15</t>
  </si>
  <si>
    <t>Julie Z</t>
  </si>
  <si>
    <t>Stephanie</t>
  </si>
  <si>
    <t>Benoit</t>
  </si>
  <si>
    <t>Carmen</t>
  </si>
  <si>
    <t>Samuel</t>
  </si>
  <si>
    <t>M.A.</t>
  </si>
  <si>
    <t>Marylise</t>
  </si>
  <si>
    <t>R 5</t>
  </si>
  <si>
    <t>F 2</t>
  </si>
  <si>
    <t>Mathieu</t>
  </si>
  <si>
    <t>Phililppe</t>
  </si>
  <si>
    <t>Verres S.</t>
  </si>
  <si>
    <t xml:space="preserve">Mélanie </t>
  </si>
  <si>
    <t>R 20</t>
  </si>
  <si>
    <t>Bo 2</t>
  </si>
  <si>
    <t>Bu 16</t>
  </si>
  <si>
    <t>F10</t>
  </si>
  <si>
    <t>Martin</t>
  </si>
  <si>
    <t>Caroline</t>
  </si>
  <si>
    <r>
      <t xml:space="preserve">Moyenne (30 </t>
    </r>
    <r>
      <rPr>
        <b/>
        <sz val="12"/>
        <rFont val="Garamond"/>
        <family val="1"/>
      </rPr>
      <t>PT</t>
    </r>
    <r>
      <rPr>
        <sz val="12"/>
        <rFont val="Garamond"/>
        <family val="1"/>
      </rPr>
      <t xml:space="preserve"> minimum)</t>
    </r>
  </si>
  <si>
    <t>4 à égalité</t>
  </si>
  <si>
    <t>3 à égalité</t>
  </si>
  <si>
    <t>Moyenne (30 PT minimum)</t>
  </si>
  <si>
    <t>PARTIE CANCELLÉE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</si>
</sst>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Garamond"/>
      <family val="1"/>
    </font>
    <font>
      <b/>
      <u/>
      <sz val="20"/>
      <name val="Garamond"/>
      <family val="1"/>
    </font>
    <font>
      <b/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u/>
      <sz val="2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2"/>
      <color theme="4"/>
      <name val="Arial"/>
      <family val="2"/>
    </font>
    <font>
      <sz val="10"/>
      <color theme="8" tint="0.39997558519241921"/>
      <name val="Arial"/>
      <family val="2"/>
    </font>
    <font>
      <sz val="12"/>
      <color theme="3" tint="0.39997558519241921"/>
      <name val="Arial"/>
      <family val="2"/>
    </font>
    <font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3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/>
    <xf numFmtId="0" fontId="8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5" fontId="0" fillId="0" borderId="0" xfId="0" applyNumberFormat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" fillId="3" borderId="1" xfId="0" applyFont="1" applyFill="1" applyBorder="1"/>
    <xf numFmtId="0" fontId="1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6" fillId="0" borderId="2" xfId="0" applyFont="1" applyBorder="1"/>
    <xf numFmtId="2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6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2" borderId="3" xfId="0" applyFill="1" applyBorder="1"/>
    <xf numFmtId="2" fontId="1" fillId="3" borderId="3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/>
    <xf numFmtId="2" fontId="6" fillId="3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13" fillId="0" borderId="0" xfId="0" applyFont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/>
    <xf numFmtId="2" fontId="1" fillId="6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5" fillId="7" borderId="0" xfId="0" applyFont="1" applyFill="1" applyAlignment="1">
      <alignment horizontal="center"/>
    </xf>
    <xf numFmtId="0" fontId="16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0" fillId="7" borderId="0" xfId="0" applyFill="1"/>
    <xf numFmtId="0" fontId="9" fillId="6" borderId="1" xfId="0" applyFont="1" applyFill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0" fillId="6" borderId="0" xfId="0" applyFill="1"/>
    <xf numFmtId="15" fontId="0" fillId="8" borderId="0" xfId="0" applyNumberFormat="1" applyFill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/>
    <xf numFmtId="0" fontId="0" fillId="8" borderId="0" xfId="0" applyFill="1"/>
    <xf numFmtId="0" fontId="0" fillId="9" borderId="0" xfId="0" applyFill="1"/>
    <xf numFmtId="0" fontId="1" fillId="6" borderId="0" xfId="0" applyFont="1" applyFill="1"/>
    <xf numFmtId="0" fontId="0" fillId="10" borderId="0" xfId="0" applyFill="1"/>
    <xf numFmtId="15" fontId="0" fillId="6" borderId="0" xfId="0" applyNumberFormat="1" applyFill="1" applyAlignment="1">
      <alignment horizontal="center"/>
    </xf>
    <xf numFmtId="0" fontId="13" fillId="0" borderId="0" xfId="0" applyFont="1"/>
    <xf numFmtId="0" fontId="20" fillId="6" borderId="1" xfId="0" applyFont="1" applyFill="1" applyBorder="1"/>
    <xf numFmtId="0" fontId="6" fillId="0" borderId="1" xfId="1" applyFont="1" applyBorder="1" applyAlignment="1" applyProtection="1"/>
    <xf numFmtId="0" fontId="20" fillId="0" borderId="1" xfId="0" applyFont="1" applyBorder="1"/>
    <xf numFmtId="0" fontId="13" fillId="6" borderId="0" xfId="0" applyFont="1" applyFill="1" applyAlignment="1">
      <alignment horizontal="left"/>
    </xf>
    <xf numFmtId="0" fontId="21" fillId="11" borderId="6" xfId="0" applyFont="1" applyFill="1" applyBorder="1"/>
    <xf numFmtId="0" fontId="22" fillId="0" borderId="1" xfId="0" applyFont="1" applyBorder="1"/>
    <xf numFmtId="0" fontId="22" fillId="3" borderId="1" xfId="0" applyFont="1" applyFill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12" borderId="1" xfId="0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13" fillId="12" borderId="5" xfId="0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/>
    </xf>
    <xf numFmtId="2" fontId="1" fillId="13" borderId="3" xfId="0" applyNumberFormat="1" applyFont="1" applyFill="1" applyBorder="1" applyAlignment="1">
      <alignment horizontal="center"/>
    </xf>
    <xf numFmtId="164" fontId="1" fillId="13" borderId="1" xfId="0" applyNumberFormat="1" applyFont="1" applyFill="1" applyBorder="1"/>
    <xf numFmtId="2" fontId="1" fillId="13" borderId="1" xfId="0" applyNumberFormat="1" applyFont="1" applyFill="1" applyBorder="1" applyAlignment="1">
      <alignment horizontal="center"/>
    </xf>
    <xf numFmtId="2" fontId="1" fillId="12" borderId="1" xfId="0" applyNumberFormat="1" applyFont="1" applyFill="1" applyBorder="1" applyAlignment="1">
      <alignment horizontal="center"/>
    </xf>
    <xf numFmtId="2" fontId="1" fillId="12" borderId="3" xfId="0" applyNumberFormat="1" applyFont="1" applyFill="1" applyBorder="1" applyAlignment="1">
      <alignment horizontal="center"/>
    </xf>
    <xf numFmtId="164" fontId="1" fillId="12" borderId="1" xfId="0" applyNumberFormat="1" applyFont="1" applyFill="1" applyBorder="1"/>
    <xf numFmtId="0" fontId="23" fillId="0" borderId="1" xfId="0" applyFont="1" applyBorder="1"/>
    <xf numFmtId="0" fontId="16" fillId="3" borderId="1" xfId="0" applyFont="1" applyFill="1" applyBorder="1"/>
    <xf numFmtId="0" fontId="13" fillId="14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3" fillId="5" borderId="6" xfId="0" applyFont="1" applyFill="1" applyBorder="1" applyAlignment="1">
      <alignment horizontal="center" vertical="center"/>
    </xf>
    <xf numFmtId="0" fontId="0" fillId="0" borderId="6" xfId="0" applyBorder="1"/>
    <xf numFmtId="0" fontId="4" fillId="0" borderId="6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14" borderId="0" xfId="0" applyFill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2"/>
  <sheetViews>
    <sheetView topLeftCell="A153" zoomScaleNormal="100" workbookViewId="0">
      <selection activeCell="L17" sqref="L17"/>
    </sheetView>
  </sheetViews>
  <sheetFormatPr baseColWidth="10" defaultColWidth="11.42578125" defaultRowHeight="12.75" x14ac:dyDescent="0.2"/>
  <cols>
    <col min="1" max="1" width="15.7109375" customWidth="1"/>
    <col min="2" max="12" width="4.7109375" customWidth="1"/>
    <col min="13" max="13" width="8.7109375" customWidth="1"/>
    <col min="14" max="14" width="5.7109375" customWidth="1"/>
    <col min="15" max="16" width="6.7109375" customWidth="1"/>
  </cols>
  <sheetData>
    <row r="1" spans="1:18" ht="39.950000000000003" customHeight="1" x14ac:dyDescent="0.2">
      <c r="A1" s="114" t="s">
        <v>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86"/>
    </row>
    <row r="2" spans="1:18" ht="30" customHeight="1" x14ac:dyDescent="0.4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5"/>
    </row>
    <row r="3" spans="1:18" s="4" customFormat="1" ht="15.75" x14ac:dyDescent="0.25">
      <c r="A3" s="2" t="s">
        <v>26</v>
      </c>
      <c r="B3" s="3" t="s">
        <v>29</v>
      </c>
      <c r="C3" s="3" t="s">
        <v>38</v>
      </c>
      <c r="D3" s="3" t="s">
        <v>27</v>
      </c>
      <c r="E3" s="3" t="s">
        <v>35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10</v>
      </c>
      <c r="O3" s="43" t="s">
        <v>24</v>
      </c>
      <c r="P3" s="3" t="s">
        <v>39</v>
      </c>
    </row>
    <row r="4" spans="1:18" s="4" customFormat="1" ht="5.0999999999999996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s="4" customFormat="1" ht="15" x14ac:dyDescent="0.2">
      <c r="A5" s="5" t="s">
        <v>59</v>
      </c>
      <c r="B5" s="59">
        <v>15</v>
      </c>
      <c r="C5" s="59">
        <v>54</v>
      </c>
      <c r="D5" s="59">
        <v>1</v>
      </c>
      <c r="E5" s="59">
        <v>3</v>
      </c>
      <c r="F5" s="59">
        <v>50</v>
      </c>
      <c r="G5" s="59">
        <v>33</v>
      </c>
      <c r="H5" s="99">
        <v>10</v>
      </c>
      <c r="I5" s="59"/>
      <c r="J5" s="59">
        <v>1</v>
      </c>
      <c r="K5" s="99">
        <v>21</v>
      </c>
      <c r="L5" s="99">
        <v>22</v>
      </c>
      <c r="M5" s="98">
        <f t="shared" ref="M5:M20" si="0">(G5/F5)</f>
        <v>0.66</v>
      </c>
      <c r="N5" s="99">
        <f t="shared" ref="N5:N20" si="1">(G5+K5+L5)</f>
        <v>76</v>
      </c>
      <c r="O5" s="105">
        <f t="shared" ref="O5:O20" si="2">(N5/F5)</f>
        <v>1.52</v>
      </c>
      <c r="P5" s="62">
        <f t="shared" ref="P5:P20" si="3">((G5-H5-I5-J5)+(2*H5)+(3*I5)+(4*J5))/F5</f>
        <v>0.92</v>
      </c>
    </row>
    <row r="6" spans="1:18" s="4" customFormat="1" ht="15" x14ac:dyDescent="0.2">
      <c r="A6" s="5" t="s">
        <v>57</v>
      </c>
      <c r="B6" s="59">
        <v>15</v>
      </c>
      <c r="C6" s="59">
        <v>53</v>
      </c>
      <c r="D6" s="59">
        <v>4</v>
      </c>
      <c r="E6" s="59"/>
      <c r="F6" s="59">
        <v>49</v>
      </c>
      <c r="G6" s="59">
        <v>27</v>
      </c>
      <c r="H6" s="59">
        <v>1</v>
      </c>
      <c r="I6" s="59"/>
      <c r="J6" s="59">
        <v>1</v>
      </c>
      <c r="K6" s="59">
        <v>13</v>
      </c>
      <c r="L6" s="59">
        <v>14</v>
      </c>
      <c r="M6" s="60">
        <f t="shared" si="0"/>
        <v>0.55102040816326525</v>
      </c>
      <c r="N6" s="59">
        <f t="shared" si="1"/>
        <v>54</v>
      </c>
      <c r="O6" s="61">
        <f t="shared" si="2"/>
        <v>1.1020408163265305</v>
      </c>
      <c r="P6" s="62">
        <f t="shared" si="3"/>
        <v>0.63265306122448983</v>
      </c>
    </row>
    <row r="7" spans="1:18" s="4" customFormat="1" ht="15" x14ac:dyDescent="0.2">
      <c r="A7" s="5" t="s">
        <v>71</v>
      </c>
      <c r="B7" s="59">
        <v>14</v>
      </c>
      <c r="C7" s="59">
        <v>50</v>
      </c>
      <c r="D7" s="59">
        <v>2</v>
      </c>
      <c r="E7" s="59">
        <v>1</v>
      </c>
      <c r="F7" s="59">
        <v>47</v>
      </c>
      <c r="G7" s="59">
        <v>25</v>
      </c>
      <c r="H7" s="99">
        <v>10</v>
      </c>
      <c r="I7" s="59">
        <v>1</v>
      </c>
      <c r="J7" s="59"/>
      <c r="K7" s="59">
        <v>14</v>
      </c>
      <c r="L7" s="59">
        <v>13</v>
      </c>
      <c r="M7" s="60">
        <f t="shared" si="0"/>
        <v>0.53191489361702127</v>
      </c>
      <c r="N7" s="59">
        <f t="shared" si="1"/>
        <v>52</v>
      </c>
      <c r="O7" s="61">
        <f t="shared" si="2"/>
        <v>1.1063829787234043</v>
      </c>
      <c r="P7" s="62">
        <f t="shared" si="3"/>
        <v>0.78723404255319152</v>
      </c>
    </row>
    <row r="8" spans="1:18" s="4" customFormat="1" ht="15" x14ac:dyDescent="0.2">
      <c r="A8" s="26" t="s">
        <v>43</v>
      </c>
      <c r="B8" s="59">
        <v>15</v>
      </c>
      <c r="C8" s="59">
        <v>52</v>
      </c>
      <c r="D8" s="59"/>
      <c r="E8" s="59"/>
      <c r="F8" s="59">
        <v>52</v>
      </c>
      <c r="G8" s="59">
        <v>27</v>
      </c>
      <c r="H8" s="99">
        <v>7</v>
      </c>
      <c r="I8" s="59">
        <v>1</v>
      </c>
      <c r="J8" s="59"/>
      <c r="K8" s="59">
        <v>13</v>
      </c>
      <c r="L8" s="59">
        <v>11</v>
      </c>
      <c r="M8" s="60">
        <f t="shared" si="0"/>
        <v>0.51923076923076927</v>
      </c>
      <c r="N8" s="59">
        <f t="shared" si="1"/>
        <v>51</v>
      </c>
      <c r="O8" s="61">
        <f t="shared" si="2"/>
        <v>0.98076923076923073</v>
      </c>
      <c r="P8" s="62">
        <f t="shared" si="3"/>
        <v>0.69230769230769229</v>
      </c>
    </row>
    <row r="9" spans="1:18" s="4" customFormat="1" ht="15" x14ac:dyDescent="0.2">
      <c r="A9" s="5" t="s">
        <v>80</v>
      </c>
      <c r="B9" s="59">
        <v>11</v>
      </c>
      <c r="C9" s="59">
        <v>38</v>
      </c>
      <c r="D9" s="59"/>
      <c r="E9" s="59"/>
      <c r="F9" s="59">
        <v>38</v>
      </c>
      <c r="G9" s="59">
        <v>20</v>
      </c>
      <c r="H9" s="59">
        <v>3</v>
      </c>
      <c r="I9" s="59">
        <v>1</v>
      </c>
      <c r="J9" s="59">
        <v>1</v>
      </c>
      <c r="K9" s="59">
        <v>11</v>
      </c>
      <c r="L9" s="59">
        <v>15</v>
      </c>
      <c r="M9" s="60">
        <f t="shared" si="0"/>
        <v>0.52631578947368418</v>
      </c>
      <c r="N9" s="59">
        <f t="shared" si="1"/>
        <v>46</v>
      </c>
      <c r="O9" s="61">
        <f t="shared" si="2"/>
        <v>1.2105263157894737</v>
      </c>
      <c r="P9" s="62">
        <f t="shared" si="3"/>
        <v>0.73684210526315785</v>
      </c>
    </row>
    <row r="10" spans="1:18" s="4" customFormat="1" ht="15" x14ac:dyDescent="0.2">
      <c r="A10" s="5" t="s">
        <v>104</v>
      </c>
      <c r="B10" s="59">
        <v>15</v>
      </c>
      <c r="C10" s="59">
        <v>52</v>
      </c>
      <c r="D10" s="59">
        <v>1</v>
      </c>
      <c r="E10" s="59"/>
      <c r="F10" s="59">
        <v>51</v>
      </c>
      <c r="G10" s="59">
        <v>23</v>
      </c>
      <c r="H10" s="59">
        <v>4</v>
      </c>
      <c r="I10" s="59"/>
      <c r="J10" s="59"/>
      <c r="K10" s="59">
        <v>15</v>
      </c>
      <c r="L10" s="59">
        <v>7</v>
      </c>
      <c r="M10" s="60">
        <f t="shared" si="0"/>
        <v>0.45098039215686275</v>
      </c>
      <c r="N10" s="59">
        <f t="shared" si="1"/>
        <v>45</v>
      </c>
      <c r="O10" s="61">
        <f t="shared" si="2"/>
        <v>0.88235294117647056</v>
      </c>
      <c r="P10" s="62">
        <f t="shared" si="3"/>
        <v>0.52941176470588236</v>
      </c>
      <c r="R10" s="4" t="s">
        <v>163</v>
      </c>
    </row>
    <row r="11" spans="1:18" s="4" customFormat="1" ht="15" x14ac:dyDescent="0.2">
      <c r="A11" s="5" t="s">
        <v>103</v>
      </c>
      <c r="B11" s="59">
        <v>10</v>
      </c>
      <c r="C11" s="59">
        <v>32</v>
      </c>
      <c r="D11" s="59"/>
      <c r="E11" s="59"/>
      <c r="F11" s="59">
        <v>32</v>
      </c>
      <c r="G11" s="59">
        <v>23</v>
      </c>
      <c r="H11" s="99">
        <v>6</v>
      </c>
      <c r="I11" s="59"/>
      <c r="J11" s="59"/>
      <c r="K11" s="59">
        <v>10</v>
      </c>
      <c r="L11" s="59">
        <v>10</v>
      </c>
      <c r="M11" s="98">
        <f t="shared" si="0"/>
        <v>0.71875</v>
      </c>
      <c r="N11" s="59">
        <f t="shared" si="1"/>
        <v>43</v>
      </c>
      <c r="O11" s="61">
        <f t="shared" si="2"/>
        <v>1.34375</v>
      </c>
      <c r="P11" s="62">
        <f t="shared" si="3"/>
        <v>0.90625</v>
      </c>
    </row>
    <row r="12" spans="1:18" s="4" customFormat="1" ht="15" x14ac:dyDescent="0.2">
      <c r="A12" s="5" t="s">
        <v>83</v>
      </c>
      <c r="B12" s="59">
        <v>9</v>
      </c>
      <c r="C12" s="59">
        <v>31</v>
      </c>
      <c r="D12" s="59">
        <v>1</v>
      </c>
      <c r="E12" s="59"/>
      <c r="F12" s="59">
        <v>30</v>
      </c>
      <c r="G12" s="59">
        <v>15</v>
      </c>
      <c r="H12" s="59"/>
      <c r="I12" s="59"/>
      <c r="J12" s="59"/>
      <c r="K12" s="59">
        <v>10</v>
      </c>
      <c r="L12" s="59">
        <v>10</v>
      </c>
      <c r="M12" s="60">
        <f t="shared" si="0"/>
        <v>0.5</v>
      </c>
      <c r="N12" s="59">
        <f t="shared" si="1"/>
        <v>35</v>
      </c>
      <c r="O12" s="61">
        <f t="shared" si="2"/>
        <v>1.1666666666666667</v>
      </c>
      <c r="P12" s="62">
        <f t="shared" si="3"/>
        <v>0.5</v>
      </c>
    </row>
    <row r="13" spans="1:18" s="4" customFormat="1" ht="15" x14ac:dyDescent="0.2">
      <c r="A13" s="25" t="s">
        <v>115</v>
      </c>
      <c r="B13" s="59">
        <v>13</v>
      </c>
      <c r="C13" s="59">
        <v>44</v>
      </c>
      <c r="D13" s="59">
        <v>1</v>
      </c>
      <c r="E13" s="59"/>
      <c r="F13" s="59">
        <v>43</v>
      </c>
      <c r="G13" s="59">
        <v>17</v>
      </c>
      <c r="H13" s="100">
        <v>1</v>
      </c>
      <c r="I13" s="59"/>
      <c r="J13" s="59"/>
      <c r="K13" s="100">
        <v>9</v>
      </c>
      <c r="L13" s="59">
        <v>5</v>
      </c>
      <c r="M13" s="101">
        <f t="shared" si="0"/>
        <v>0.39534883720930231</v>
      </c>
      <c r="N13" s="100">
        <f t="shared" si="1"/>
        <v>31</v>
      </c>
      <c r="O13" s="104">
        <f t="shared" si="2"/>
        <v>0.72093023255813948</v>
      </c>
      <c r="P13" s="103">
        <f t="shared" si="3"/>
        <v>0.41860465116279072</v>
      </c>
    </row>
    <row r="14" spans="1:18" s="4" customFormat="1" ht="15" x14ac:dyDescent="0.2">
      <c r="A14" s="66" t="s">
        <v>143</v>
      </c>
      <c r="B14" s="59">
        <v>11</v>
      </c>
      <c r="C14" s="59">
        <v>40</v>
      </c>
      <c r="D14" s="59"/>
      <c r="E14" s="59"/>
      <c r="F14" s="59">
        <v>40</v>
      </c>
      <c r="G14" s="59">
        <v>14</v>
      </c>
      <c r="H14" s="59"/>
      <c r="I14" s="59"/>
      <c r="J14" s="59"/>
      <c r="K14" s="59">
        <v>3</v>
      </c>
      <c r="L14" s="100">
        <v>11</v>
      </c>
      <c r="M14" s="101">
        <f t="shared" si="0"/>
        <v>0.35</v>
      </c>
      <c r="N14" s="100">
        <f t="shared" si="1"/>
        <v>28</v>
      </c>
      <c r="O14" s="104">
        <f t="shared" si="2"/>
        <v>0.7</v>
      </c>
      <c r="P14" s="103">
        <f t="shared" si="3"/>
        <v>0.35</v>
      </c>
    </row>
    <row r="15" spans="1:18" s="4" customFormat="1" ht="15" x14ac:dyDescent="0.2">
      <c r="A15" s="66" t="s">
        <v>144</v>
      </c>
      <c r="B15" s="59">
        <v>7</v>
      </c>
      <c r="C15" s="59">
        <v>25</v>
      </c>
      <c r="D15" s="59"/>
      <c r="E15" s="59"/>
      <c r="F15" s="59">
        <v>25</v>
      </c>
      <c r="G15" s="59">
        <v>13</v>
      </c>
      <c r="H15" s="100">
        <v>1</v>
      </c>
      <c r="I15" s="59"/>
      <c r="J15" s="59"/>
      <c r="K15" s="100">
        <v>5</v>
      </c>
      <c r="L15" s="100">
        <v>6</v>
      </c>
      <c r="M15" s="60">
        <f t="shared" si="0"/>
        <v>0.52</v>
      </c>
      <c r="N15" s="59">
        <f t="shared" si="1"/>
        <v>24</v>
      </c>
      <c r="O15" s="61">
        <f t="shared" si="2"/>
        <v>0.96</v>
      </c>
      <c r="P15" s="62">
        <f t="shared" si="3"/>
        <v>0.56000000000000005</v>
      </c>
      <c r="Q15" s="4" t="s">
        <v>162</v>
      </c>
    </row>
    <row r="16" spans="1:18" s="4" customFormat="1" ht="15" x14ac:dyDescent="0.2">
      <c r="A16" s="5" t="s">
        <v>106</v>
      </c>
      <c r="B16" s="59">
        <v>11</v>
      </c>
      <c r="C16" s="59">
        <v>35</v>
      </c>
      <c r="D16" s="59">
        <v>1</v>
      </c>
      <c r="E16" s="59"/>
      <c r="F16" s="59">
        <v>34</v>
      </c>
      <c r="G16" s="59">
        <v>12</v>
      </c>
      <c r="H16" s="59">
        <v>1</v>
      </c>
      <c r="I16" s="59">
        <v>1</v>
      </c>
      <c r="J16" s="59"/>
      <c r="K16" s="59">
        <v>7</v>
      </c>
      <c r="L16" s="59">
        <v>3</v>
      </c>
      <c r="M16" s="60">
        <f t="shared" si="0"/>
        <v>0.35294117647058826</v>
      </c>
      <c r="N16" s="59">
        <f t="shared" si="1"/>
        <v>22</v>
      </c>
      <c r="O16" s="61">
        <f t="shared" si="2"/>
        <v>0.6470588235294118</v>
      </c>
      <c r="P16" s="62">
        <f t="shared" si="3"/>
        <v>0.44117647058823528</v>
      </c>
    </row>
    <row r="17" spans="1:17" s="4" customFormat="1" ht="15" x14ac:dyDescent="0.2">
      <c r="A17" s="25" t="s">
        <v>117</v>
      </c>
      <c r="B17" s="59">
        <v>3</v>
      </c>
      <c r="C17" s="59">
        <v>11</v>
      </c>
      <c r="D17" s="59"/>
      <c r="E17" s="59"/>
      <c r="F17" s="59">
        <v>11</v>
      </c>
      <c r="G17" s="59">
        <v>8</v>
      </c>
      <c r="H17" s="100">
        <v>1</v>
      </c>
      <c r="I17" s="59"/>
      <c r="J17" s="59"/>
      <c r="K17" s="59">
        <v>2</v>
      </c>
      <c r="L17" s="59">
        <v>5</v>
      </c>
      <c r="M17" s="60">
        <f t="shared" si="0"/>
        <v>0.72727272727272729</v>
      </c>
      <c r="N17" s="59">
        <f t="shared" si="1"/>
        <v>15</v>
      </c>
      <c r="O17" s="61">
        <f t="shared" si="2"/>
        <v>1.3636363636363635</v>
      </c>
      <c r="P17" s="62">
        <f t="shared" si="3"/>
        <v>0.81818181818181823</v>
      </c>
    </row>
    <row r="18" spans="1:17" s="4" customFormat="1" ht="15" x14ac:dyDescent="0.2">
      <c r="A18" s="25" t="s">
        <v>132</v>
      </c>
      <c r="B18" s="59">
        <v>6</v>
      </c>
      <c r="C18" s="59">
        <v>17</v>
      </c>
      <c r="D18" s="59"/>
      <c r="E18" s="59"/>
      <c r="F18" s="59">
        <v>17</v>
      </c>
      <c r="G18" s="59">
        <v>3</v>
      </c>
      <c r="H18" s="59"/>
      <c r="I18" s="59"/>
      <c r="J18" s="59"/>
      <c r="K18" s="59">
        <v>2</v>
      </c>
      <c r="L18" s="59">
        <v>3</v>
      </c>
      <c r="M18" s="60">
        <f t="shared" si="0"/>
        <v>0.17647058823529413</v>
      </c>
      <c r="N18" s="59">
        <f t="shared" si="1"/>
        <v>8</v>
      </c>
      <c r="O18" s="61">
        <f t="shared" si="2"/>
        <v>0.47058823529411764</v>
      </c>
      <c r="P18" s="62">
        <f t="shared" si="3"/>
        <v>0.17647058823529413</v>
      </c>
    </row>
    <row r="19" spans="1:17" s="4" customFormat="1" ht="15" x14ac:dyDescent="0.2">
      <c r="A19" s="5" t="s">
        <v>248</v>
      </c>
      <c r="B19" s="59">
        <v>1</v>
      </c>
      <c r="C19" s="59">
        <v>3</v>
      </c>
      <c r="D19" s="59"/>
      <c r="E19" s="59"/>
      <c r="F19" s="59">
        <v>3</v>
      </c>
      <c r="G19" s="59">
        <v>3</v>
      </c>
      <c r="H19" s="59">
        <v>1</v>
      </c>
      <c r="I19" s="59"/>
      <c r="J19" s="59"/>
      <c r="K19" s="59"/>
      <c r="L19" s="59">
        <v>4</v>
      </c>
      <c r="M19" s="60">
        <f t="shared" si="0"/>
        <v>1</v>
      </c>
      <c r="N19" s="59">
        <f t="shared" si="1"/>
        <v>7</v>
      </c>
      <c r="O19" s="61">
        <f t="shared" si="2"/>
        <v>2.3333333333333335</v>
      </c>
      <c r="P19" s="62">
        <f t="shared" si="3"/>
        <v>1.3333333333333333</v>
      </c>
    </row>
    <row r="20" spans="1:17" s="4" customFormat="1" ht="15" x14ac:dyDescent="0.2">
      <c r="A20" s="66" t="s">
        <v>147</v>
      </c>
      <c r="B20" s="59">
        <v>1</v>
      </c>
      <c r="C20" s="59">
        <v>4</v>
      </c>
      <c r="D20" s="59">
        <v>1</v>
      </c>
      <c r="E20" s="59"/>
      <c r="F20" s="59">
        <v>3</v>
      </c>
      <c r="G20" s="59">
        <v>2</v>
      </c>
      <c r="H20" s="59"/>
      <c r="I20" s="59"/>
      <c r="J20" s="59"/>
      <c r="K20" s="59">
        <v>1</v>
      </c>
      <c r="L20" s="59">
        <v>1</v>
      </c>
      <c r="M20" s="60">
        <f t="shared" si="0"/>
        <v>0.66666666666666663</v>
      </c>
      <c r="N20" s="59">
        <f t="shared" si="1"/>
        <v>4</v>
      </c>
      <c r="O20" s="61">
        <f t="shared" si="2"/>
        <v>1.3333333333333333</v>
      </c>
      <c r="P20" s="62">
        <f t="shared" si="3"/>
        <v>0.66666666666666663</v>
      </c>
    </row>
    <row r="21" spans="1:17" s="4" customFormat="1" ht="15" x14ac:dyDescent="0.2">
      <c r="A21" s="87" t="s">
        <v>97</v>
      </c>
      <c r="B21" s="59">
        <v>2</v>
      </c>
      <c r="C21" s="59">
        <v>6</v>
      </c>
      <c r="D21" s="59"/>
      <c r="E21" s="59"/>
      <c r="F21" s="59">
        <v>6</v>
      </c>
      <c r="G21" s="59">
        <v>1</v>
      </c>
      <c r="H21" s="59"/>
      <c r="I21" s="59"/>
      <c r="J21" s="59"/>
      <c r="K21" s="59">
        <v>1</v>
      </c>
      <c r="L21" s="59"/>
      <c r="M21" s="60">
        <f t="shared" ref="M21:M23" si="4">(G21/F21)</f>
        <v>0.16666666666666666</v>
      </c>
      <c r="N21" s="59">
        <f t="shared" ref="N21:N23" si="5">(G21+K21+L21)</f>
        <v>2</v>
      </c>
      <c r="O21" s="61">
        <f t="shared" ref="O21:O23" si="6">(N21/F21)</f>
        <v>0.33333333333333331</v>
      </c>
      <c r="P21" s="62">
        <f t="shared" ref="P21:P23" si="7">((G21-H21-I21-J21)+(2*H21)+(3*I21)+(4*J21))/F21</f>
        <v>0.16666666666666666</v>
      </c>
    </row>
    <row r="22" spans="1:17" s="4" customFormat="1" ht="15" x14ac:dyDescent="0.2">
      <c r="A22" s="87" t="s">
        <v>100</v>
      </c>
      <c r="B22" s="59">
        <v>1</v>
      </c>
      <c r="C22" s="59">
        <v>3</v>
      </c>
      <c r="D22" s="59"/>
      <c r="E22" s="59"/>
      <c r="F22" s="59">
        <v>3</v>
      </c>
      <c r="G22" s="59">
        <v>2</v>
      </c>
      <c r="H22" s="59">
        <v>2</v>
      </c>
      <c r="I22" s="59"/>
      <c r="J22" s="59"/>
      <c r="K22" s="59">
        <v>3</v>
      </c>
      <c r="L22" s="59"/>
      <c r="M22" s="60">
        <f t="shared" si="4"/>
        <v>0.66666666666666663</v>
      </c>
      <c r="N22" s="59">
        <f t="shared" si="5"/>
        <v>5</v>
      </c>
      <c r="O22" s="61">
        <f t="shared" si="6"/>
        <v>1.6666666666666667</v>
      </c>
      <c r="P22" s="62">
        <f t="shared" si="7"/>
        <v>1.3333333333333333</v>
      </c>
    </row>
    <row r="23" spans="1:17" s="4" customFormat="1" ht="15" x14ac:dyDescent="0.2">
      <c r="A23" s="82" t="s">
        <v>90</v>
      </c>
      <c r="B23" s="59">
        <v>1</v>
      </c>
      <c r="C23" s="59">
        <v>2</v>
      </c>
      <c r="D23" s="59"/>
      <c r="E23" s="59"/>
      <c r="F23" s="59">
        <v>2</v>
      </c>
      <c r="G23" s="59"/>
      <c r="H23" s="59"/>
      <c r="I23" s="59"/>
      <c r="J23" s="59"/>
      <c r="K23" s="59"/>
      <c r="L23" s="59"/>
      <c r="M23" s="60">
        <f t="shared" si="4"/>
        <v>0</v>
      </c>
      <c r="N23" s="59">
        <f t="shared" si="5"/>
        <v>0</v>
      </c>
      <c r="O23" s="61">
        <f t="shared" si="6"/>
        <v>0</v>
      </c>
      <c r="P23" s="62">
        <f t="shared" si="7"/>
        <v>0</v>
      </c>
    </row>
    <row r="24" spans="1:17" s="4" customFormat="1" ht="5.0999999999999996" customHeight="1" x14ac:dyDescent="0.2">
      <c r="A24" s="7"/>
      <c r="B24" s="7"/>
      <c r="C24" s="32"/>
      <c r="D24" s="32"/>
      <c r="E24" s="32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s="4" customFormat="1" ht="15" x14ac:dyDescent="0.2">
      <c r="A25" s="5" t="s">
        <v>9</v>
      </c>
      <c r="B25" s="5"/>
      <c r="C25" s="41">
        <f t="shared" ref="C25:L25" si="8">SUM(C5:C24)</f>
        <v>552</v>
      </c>
      <c r="D25" s="6">
        <f t="shared" si="8"/>
        <v>12</v>
      </c>
      <c r="E25" s="6">
        <f t="shared" si="8"/>
        <v>4</v>
      </c>
      <c r="F25" s="41">
        <f t="shared" si="8"/>
        <v>536</v>
      </c>
      <c r="G25" s="41">
        <f t="shared" si="8"/>
        <v>268</v>
      </c>
      <c r="H25" s="6">
        <f t="shared" si="8"/>
        <v>48</v>
      </c>
      <c r="I25" s="6">
        <f t="shared" si="8"/>
        <v>4</v>
      </c>
      <c r="J25" s="6">
        <f t="shared" si="8"/>
        <v>3</v>
      </c>
      <c r="K25" s="41">
        <f t="shared" si="8"/>
        <v>140</v>
      </c>
      <c r="L25" s="41">
        <f t="shared" si="8"/>
        <v>140</v>
      </c>
      <c r="M25" s="1">
        <f>(G25/F25)</f>
        <v>0.5</v>
      </c>
      <c r="N25" s="27">
        <f>G25+K25+L25</f>
        <v>548</v>
      </c>
      <c r="O25" s="37">
        <f>N25/F25</f>
        <v>1.0223880597014925</v>
      </c>
      <c r="P25" s="42">
        <f>((G25-H25-I25-J25)+(2*H25)+(3*I25)+(4*J25))/F25</f>
        <v>0.62126865671641796</v>
      </c>
    </row>
    <row r="26" spans="1:17" ht="30" customHeight="1" x14ac:dyDescent="0.4">
      <c r="A26" s="111" t="s">
        <v>44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3"/>
    </row>
    <row r="27" spans="1:17" s="4" customFormat="1" ht="15.75" x14ac:dyDescent="0.25">
      <c r="A27" s="2" t="s">
        <v>26</v>
      </c>
      <c r="B27" s="3" t="s">
        <v>29</v>
      </c>
      <c r="C27" s="3" t="s">
        <v>38</v>
      </c>
      <c r="D27" s="3" t="s">
        <v>27</v>
      </c>
      <c r="E27" s="3" t="s">
        <v>35</v>
      </c>
      <c r="F27" s="3" t="s">
        <v>1</v>
      </c>
      <c r="G27" s="3" t="s">
        <v>2</v>
      </c>
      <c r="H27" s="3" t="s">
        <v>3</v>
      </c>
      <c r="I27" s="3" t="s">
        <v>4</v>
      </c>
      <c r="J27" s="3" t="s">
        <v>5</v>
      </c>
      <c r="K27" s="3" t="s">
        <v>6</v>
      </c>
      <c r="L27" s="3" t="s">
        <v>7</v>
      </c>
      <c r="M27" s="3" t="s">
        <v>8</v>
      </c>
      <c r="N27" s="3" t="s">
        <v>10</v>
      </c>
      <c r="O27" s="43" t="s">
        <v>24</v>
      </c>
      <c r="P27" s="3" t="s">
        <v>39</v>
      </c>
    </row>
    <row r="28" spans="1:17" s="4" customFormat="1" ht="5.0999999999999996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7" s="4" customFormat="1" ht="15" x14ac:dyDescent="0.2">
      <c r="A29" s="5" t="s">
        <v>101</v>
      </c>
      <c r="B29" s="59">
        <v>11</v>
      </c>
      <c r="C29" s="59">
        <v>43</v>
      </c>
      <c r="D29" s="59"/>
      <c r="E29" s="59">
        <v>1</v>
      </c>
      <c r="F29" s="59">
        <v>42</v>
      </c>
      <c r="G29" s="59">
        <v>27</v>
      </c>
      <c r="H29" s="99">
        <v>7</v>
      </c>
      <c r="I29" s="59">
        <v>1</v>
      </c>
      <c r="J29" s="59">
        <v>1</v>
      </c>
      <c r="K29" s="99">
        <v>17</v>
      </c>
      <c r="L29" s="99">
        <v>22</v>
      </c>
      <c r="M29" s="60">
        <f t="shared" ref="M29:M54" si="9">(G29/F29)</f>
        <v>0.6428571428571429</v>
      </c>
      <c r="N29" s="99">
        <f t="shared" ref="N29:N54" si="10">(G29+K29+L29)</f>
        <v>66</v>
      </c>
      <c r="O29" s="105">
        <f t="shared" ref="O29:O54" si="11">(N29/F29)</f>
        <v>1.5714285714285714</v>
      </c>
      <c r="P29" s="107">
        <f t="shared" ref="P29:P54" si="12">((G29-H29-I29-J29)+(2*H29)+(3*I29)+(4*J29))/F29</f>
        <v>0.9285714285714286</v>
      </c>
      <c r="Q29" s="78"/>
    </row>
    <row r="30" spans="1:17" s="4" customFormat="1" ht="15" x14ac:dyDescent="0.2">
      <c r="A30" s="5" t="s">
        <v>94</v>
      </c>
      <c r="B30" s="59">
        <v>12</v>
      </c>
      <c r="C30" s="59">
        <v>50</v>
      </c>
      <c r="D30" s="59">
        <v>4</v>
      </c>
      <c r="E30" s="59">
        <v>1</v>
      </c>
      <c r="F30" s="59">
        <v>45</v>
      </c>
      <c r="G30" s="59">
        <v>27</v>
      </c>
      <c r="H30" s="59"/>
      <c r="I30" s="59">
        <v>1</v>
      </c>
      <c r="J30" s="59">
        <v>1</v>
      </c>
      <c r="K30" s="59">
        <v>14</v>
      </c>
      <c r="L30" s="59">
        <v>14</v>
      </c>
      <c r="M30" s="60">
        <f t="shared" si="9"/>
        <v>0.6</v>
      </c>
      <c r="N30" s="59">
        <f t="shared" si="10"/>
        <v>55</v>
      </c>
      <c r="O30" s="61">
        <f t="shared" si="11"/>
        <v>1.2222222222222223</v>
      </c>
      <c r="P30" s="62">
        <f t="shared" si="12"/>
        <v>0.71111111111111114</v>
      </c>
      <c r="Q30" s="78"/>
    </row>
    <row r="31" spans="1:17" s="4" customFormat="1" ht="15" x14ac:dyDescent="0.2">
      <c r="A31" s="5" t="s">
        <v>105</v>
      </c>
      <c r="B31" s="59">
        <v>12</v>
      </c>
      <c r="C31" s="59">
        <v>47</v>
      </c>
      <c r="D31" s="59">
        <v>1</v>
      </c>
      <c r="E31" s="59"/>
      <c r="F31" s="59">
        <v>46</v>
      </c>
      <c r="G31" s="59">
        <v>28</v>
      </c>
      <c r="H31" s="59">
        <v>4</v>
      </c>
      <c r="I31" s="99">
        <v>2</v>
      </c>
      <c r="J31" s="59">
        <v>1</v>
      </c>
      <c r="K31" s="59">
        <v>13</v>
      </c>
      <c r="L31" s="59">
        <v>13</v>
      </c>
      <c r="M31" s="60">
        <f t="shared" si="9"/>
        <v>0.60869565217391308</v>
      </c>
      <c r="N31" s="59">
        <f t="shared" si="10"/>
        <v>54</v>
      </c>
      <c r="O31" s="61">
        <f t="shared" si="11"/>
        <v>1.173913043478261</v>
      </c>
      <c r="P31" s="62">
        <f t="shared" si="12"/>
        <v>0.84782608695652173</v>
      </c>
      <c r="Q31" s="78"/>
    </row>
    <row r="32" spans="1:17" s="4" customFormat="1" ht="15" x14ac:dyDescent="0.2">
      <c r="A32" s="5" t="s">
        <v>96</v>
      </c>
      <c r="B32" s="59">
        <v>10</v>
      </c>
      <c r="C32" s="59">
        <v>40</v>
      </c>
      <c r="D32" s="59"/>
      <c r="E32" s="59"/>
      <c r="F32" s="59">
        <v>40</v>
      </c>
      <c r="G32" s="59">
        <v>23</v>
      </c>
      <c r="H32" s="59">
        <v>4</v>
      </c>
      <c r="I32" s="59"/>
      <c r="J32" s="59"/>
      <c r="K32" s="99">
        <v>19</v>
      </c>
      <c r="L32" s="59">
        <v>8</v>
      </c>
      <c r="M32" s="60">
        <f t="shared" si="9"/>
        <v>0.57499999999999996</v>
      </c>
      <c r="N32" s="59">
        <f t="shared" si="10"/>
        <v>50</v>
      </c>
      <c r="O32" s="61">
        <f t="shared" si="11"/>
        <v>1.25</v>
      </c>
      <c r="P32" s="62">
        <f t="shared" si="12"/>
        <v>0.67500000000000004</v>
      </c>
      <c r="Q32" s="78"/>
    </row>
    <row r="33" spans="1:17" s="4" customFormat="1" ht="15" x14ac:dyDescent="0.2">
      <c r="A33" s="5" t="s">
        <v>59</v>
      </c>
      <c r="B33" s="59">
        <v>10</v>
      </c>
      <c r="C33" s="59">
        <v>36</v>
      </c>
      <c r="D33" s="59"/>
      <c r="E33" s="59"/>
      <c r="F33" s="59">
        <v>36</v>
      </c>
      <c r="G33" s="59">
        <v>20</v>
      </c>
      <c r="H33" s="59">
        <v>4</v>
      </c>
      <c r="I33" s="99">
        <v>5</v>
      </c>
      <c r="J33" s="99">
        <v>2</v>
      </c>
      <c r="K33" s="59">
        <v>11</v>
      </c>
      <c r="L33" s="59">
        <v>18</v>
      </c>
      <c r="M33" s="60">
        <f t="shared" si="9"/>
        <v>0.55555555555555558</v>
      </c>
      <c r="N33" s="59">
        <f t="shared" si="10"/>
        <v>49</v>
      </c>
      <c r="O33" s="61">
        <f t="shared" si="11"/>
        <v>1.3611111111111112</v>
      </c>
      <c r="P33" s="107">
        <f t="shared" si="12"/>
        <v>1.1111111111111112</v>
      </c>
      <c r="Q33" s="78"/>
    </row>
    <row r="34" spans="1:17" s="4" customFormat="1" ht="15" x14ac:dyDescent="0.2">
      <c r="A34" s="5" t="s">
        <v>54</v>
      </c>
      <c r="B34" s="59">
        <v>10</v>
      </c>
      <c r="C34" s="59">
        <v>36</v>
      </c>
      <c r="D34" s="59">
        <v>2</v>
      </c>
      <c r="E34" s="59">
        <v>1</v>
      </c>
      <c r="F34" s="59">
        <v>34</v>
      </c>
      <c r="G34" s="59">
        <v>20</v>
      </c>
      <c r="H34" s="59">
        <v>4</v>
      </c>
      <c r="I34" s="59"/>
      <c r="J34" s="59"/>
      <c r="K34" s="59">
        <v>7</v>
      </c>
      <c r="L34" s="59">
        <v>14</v>
      </c>
      <c r="M34" s="60">
        <f t="shared" si="9"/>
        <v>0.58823529411764708</v>
      </c>
      <c r="N34" s="59">
        <f t="shared" si="10"/>
        <v>41</v>
      </c>
      <c r="O34" s="61">
        <f t="shared" si="11"/>
        <v>1.2058823529411764</v>
      </c>
      <c r="P34" s="62">
        <f t="shared" si="12"/>
        <v>0.70588235294117652</v>
      </c>
      <c r="Q34" s="78"/>
    </row>
    <row r="35" spans="1:17" s="4" customFormat="1" ht="15" x14ac:dyDescent="0.2">
      <c r="A35" s="5" t="s">
        <v>114</v>
      </c>
      <c r="B35" s="59">
        <v>8</v>
      </c>
      <c r="C35" s="59">
        <v>35</v>
      </c>
      <c r="D35" s="59">
        <v>1</v>
      </c>
      <c r="E35" s="59">
        <v>1</v>
      </c>
      <c r="F35" s="59">
        <v>33</v>
      </c>
      <c r="G35" s="59">
        <v>19</v>
      </c>
      <c r="H35" s="59">
        <v>2</v>
      </c>
      <c r="I35" s="59">
        <v>1</v>
      </c>
      <c r="J35" s="59"/>
      <c r="K35" s="59">
        <v>8</v>
      </c>
      <c r="L35" s="59">
        <v>6</v>
      </c>
      <c r="M35" s="60">
        <f t="shared" si="9"/>
        <v>0.5757575757575758</v>
      </c>
      <c r="N35" s="59">
        <f t="shared" si="10"/>
        <v>33</v>
      </c>
      <c r="O35" s="61">
        <f t="shared" si="11"/>
        <v>1</v>
      </c>
      <c r="P35" s="62">
        <f t="shared" si="12"/>
        <v>0.69696969696969702</v>
      </c>
      <c r="Q35" s="78"/>
    </row>
    <row r="36" spans="1:17" s="4" customFormat="1" ht="15" x14ac:dyDescent="0.2">
      <c r="A36" s="5" t="s">
        <v>148</v>
      </c>
      <c r="B36" s="59">
        <v>9</v>
      </c>
      <c r="C36" s="59">
        <v>33</v>
      </c>
      <c r="D36" s="59"/>
      <c r="E36" s="59"/>
      <c r="F36" s="59">
        <v>33</v>
      </c>
      <c r="G36" s="59">
        <v>14</v>
      </c>
      <c r="H36" s="59">
        <v>1</v>
      </c>
      <c r="I36" s="59">
        <v>1</v>
      </c>
      <c r="J36" s="59"/>
      <c r="K36" s="59">
        <v>9</v>
      </c>
      <c r="L36" s="59">
        <v>9</v>
      </c>
      <c r="M36" s="60">
        <f t="shared" si="9"/>
        <v>0.42424242424242425</v>
      </c>
      <c r="N36" s="59">
        <f t="shared" si="10"/>
        <v>32</v>
      </c>
      <c r="O36" s="61">
        <f t="shared" si="11"/>
        <v>0.96969696969696972</v>
      </c>
      <c r="P36" s="62">
        <f t="shared" si="12"/>
        <v>0.51515151515151514</v>
      </c>
      <c r="Q36" s="78"/>
    </row>
    <row r="37" spans="1:17" s="4" customFormat="1" ht="15" x14ac:dyDescent="0.2">
      <c r="A37" s="66" t="s">
        <v>134</v>
      </c>
      <c r="B37" s="59">
        <v>6</v>
      </c>
      <c r="C37" s="59">
        <v>25</v>
      </c>
      <c r="D37" s="59"/>
      <c r="E37" s="59"/>
      <c r="F37" s="59">
        <v>25</v>
      </c>
      <c r="G37" s="59">
        <v>14</v>
      </c>
      <c r="H37" s="100">
        <v>3</v>
      </c>
      <c r="I37" s="59"/>
      <c r="J37" s="100">
        <v>1</v>
      </c>
      <c r="K37" s="100">
        <v>8</v>
      </c>
      <c r="L37" s="100">
        <v>8</v>
      </c>
      <c r="M37" s="60">
        <f t="shared" si="9"/>
        <v>0.56000000000000005</v>
      </c>
      <c r="N37" s="100">
        <f t="shared" si="10"/>
        <v>30</v>
      </c>
      <c r="O37" s="61">
        <f t="shared" si="11"/>
        <v>1.2</v>
      </c>
      <c r="P37" s="62">
        <f t="shared" si="12"/>
        <v>0.8</v>
      </c>
      <c r="Q37" s="78"/>
    </row>
    <row r="38" spans="1:17" s="4" customFormat="1" ht="15" x14ac:dyDescent="0.2">
      <c r="A38" s="66" t="s">
        <v>111</v>
      </c>
      <c r="B38" s="59">
        <v>10</v>
      </c>
      <c r="C38" s="59">
        <v>36</v>
      </c>
      <c r="D38" s="59">
        <v>2</v>
      </c>
      <c r="E38" s="59"/>
      <c r="F38" s="59">
        <v>34</v>
      </c>
      <c r="G38" s="59">
        <v>15</v>
      </c>
      <c r="H38" s="100">
        <v>2</v>
      </c>
      <c r="I38" s="59"/>
      <c r="J38" s="59"/>
      <c r="K38" s="100">
        <v>6</v>
      </c>
      <c r="L38" s="100">
        <v>7</v>
      </c>
      <c r="M38" s="101">
        <f t="shared" si="9"/>
        <v>0.44117647058823528</v>
      </c>
      <c r="N38" s="100">
        <f t="shared" si="10"/>
        <v>28</v>
      </c>
      <c r="O38" s="104">
        <f t="shared" si="11"/>
        <v>0.82352941176470584</v>
      </c>
      <c r="P38" s="103">
        <f t="shared" si="12"/>
        <v>0.5</v>
      </c>
      <c r="Q38" s="78"/>
    </row>
    <row r="39" spans="1:17" s="4" customFormat="1" ht="15" x14ac:dyDescent="0.2">
      <c r="A39" s="25" t="s">
        <v>84</v>
      </c>
      <c r="B39" s="59">
        <v>7</v>
      </c>
      <c r="C39" s="59">
        <v>26</v>
      </c>
      <c r="D39" s="59">
        <v>2</v>
      </c>
      <c r="E39" s="59">
        <v>1</v>
      </c>
      <c r="F39" s="59">
        <v>23</v>
      </c>
      <c r="G39" s="59">
        <v>12</v>
      </c>
      <c r="H39" s="59"/>
      <c r="I39" s="59"/>
      <c r="J39" s="59"/>
      <c r="K39" s="59">
        <v>5</v>
      </c>
      <c r="L39" s="59">
        <v>5</v>
      </c>
      <c r="M39" s="60">
        <f t="shared" si="9"/>
        <v>0.52173913043478259</v>
      </c>
      <c r="N39" s="59">
        <f t="shared" si="10"/>
        <v>22</v>
      </c>
      <c r="O39" s="61">
        <f t="shared" si="11"/>
        <v>0.95652173913043481</v>
      </c>
      <c r="P39" s="62">
        <f t="shared" si="12"/>
        <v>0.52173913043478259</v>
      </c>
      <c r="Q39" s="78"/>
    </row>
    <row r="40" spans="1:17" s="4" customFormat="1" ht="15" x14ac:dyDescent="0.2">
      <c r="A40" s="5" t="s">
        <v>58</v>
      </c>
      <c r="B40" s="59">
        <v>4</v>
      </c>
      <c r="C40" s="59">
        <v>16</v>
      </c>
      <c r="D40" s="59"/>
      <c r="E40" s="59">
        <v>1</v>
      </c>
      <c r="F40" s="59">
        <v>15</v>
      </c>
      <c r="G40" s="59">
        <v>7</v>
      </c>
      <c r="H40" s="59">
        <v>2</v>
      </c>
      <c r="I40" s="59">
        <v>1</v>
      </c>
      <c r="J40" s="59"/>
      <c r="K40" s="59">
        <v>6</v>
      </c>
      <c r="L40" s="59">
        <v>3</v>
      </c>
      <c r="M40" s="60">
        <f t="shared" si="9"/>
        <v>0.46666666666666667</v>
      </c>
      <c r="N40" s="59">
        <f t="shared" si="10"/>
        <v>16</v>
      </c>
      <c r="O40" s="61">
        <f t="shared" si="11"/>
        <v>1.0666666666666667</v>
      </c>
      <c r="P40" s="62">
        <f t="shared" si="12"/>
        <v>0.73333333333333328</v>
      </c>
      <c r="Q40" s="78"/>
    </row>
    <row r="41" spans="1:17" s="4" customFormat="1" ht="15" x14ac:dyDescent="0.2">
      <c r="A41" s="66" t="s">
        <v>78</v>
      </c>
      <c r="B41" s="59">
        <v>2</v>
      </c>
      <c r="C41" s="59">
        <v>8</v>
      </c>
      <c r="D41" s="59"/>
      <c r="E41" s="59"/>
      <c r="F41" s="59">
        <v>8</v>
      </c>
      <c r="G41" s="59">
        <v>6</v>
      </c>
      <c r="H41" s="100">
        <v>3</v>
      </c>
      <c r="I41" s="59"/>
      <c r="J41" s="59"/>
      <c r="K41" s="100">
        <v>5</v>
      </c>
      <c r="L41" s="59">
        <v>2</v>
      </c>
      <c r="M41" s="60">
        <f t="shared" si="9"/>
        <v>0.75</v>
      </c>
      <c r="N41" s="59">
        <f t="shared" si="10"/>
        <v>13</v>
      </c>
      <c r="O41" s="61">
        <f t="shared" si="11"/>
        <v>1.625</v>
      </c>
      <c r="P41" s="62">
        <f t="shared" si="12"/>
        <v>1.125</v>
      </c>
      <c r="Q41" s="78"/>
    </row>
    <row r="42" spans="1:17" s="4" customFormat="1" ht="15" x14ac:dyDescent="0.2">
      <c r="A42" s="66" t="s">
        <v>177</v>
      </c>
      <c r="B42" s="59">
        <v>5</v>
      </c>
      <c r="C42" s="59">
        <v>18</v>
      </c>
      <c r="D42" s="59">
        <v>1</v>
      </c>
      <c r="E42" s="59"/>
      <c r="F42" s="59">
        <v>17</v>
      </c>
      <c r="G42" s="59">
        <v>6</v>
      </c>
      <c r="H42" s="59"/>
      <c r="I42" s="59"/>
      <c r="J42" s="59"/>
      <c r="K42" s="59">
        <v>4</v>
      </c>
      <c r="L42" s="59">
        <v>1</v>
      </c>
      <c r="M42" s="60">
        <f t="shared" si="9"/>
        <v>0.35294117647058826</v>
      </c>
      <c r="N42" s="59">
        <f t="shared" si="10"/>
        <v>11</v>
      </c>
      <c r="O42" s="61">
        <f t="shared" si="11"/>
        <v>0.6470588235294118</v>
      </c>
      <c r="P42" s="62">
        <f t="shared" si="12"/>
        <v>0.35294117647058826</v>
      </c>
      <c r="Q42" s="78"/>
    </row>
    <row r="43" spans="1:17" s="4" customFormat="1" ht="15" x14ac:dyDescent="0.2">
      <c r="A43" s="66" t="s">
        <v>187</v>
      </c>
      <c r="B43" s="59">
        <v>4</v>
      </c>
      <c r="C43" s="59">
        <v>15</v>
      </c>
      <c r="D43" s="59"/>
      <c r="E43" s="59"/>
      <c r="F43" s="59">
        <v>15</v>
      </c>
      <c r="G43" s="59">
        <v>7</v>
      </c>
      <c r="H43" s="59"/>
      <c r="I43" s="59"/>
      <c r="J43" s="59"/>
      <c r="K43" s="59">
        <v>1</v>
      </c>
      <c r="L43" s="59">
        <v>2</v>
      </c>
      <c r="M43" s="60">
        <f t="shared" si="9"/>
        <v>0.46666666666666667</v>
      </c>
      <c r="N43" s="59">
        <f t="shared" si="10"/>
        <v>10</v>
      </c>
      <c r="O43" s="61">
        <f t="shared" si="11"/>
        <v>0.66666666666666663</v>
      </c>
      <c r="P43" s="62">
        <f t="shared" si="12"/>
        <v>0.46666666666666667</v>
      </c>
      <c r="Q43" s="78"/>
    </row>
    <row r="44" spans="1:17" s="4" customFormat="1" ht="15" x14ac:dyDescent="0.2">
      <c r="A44" s="66" t="s">
        <v>206</v>
      </c>
      <c r="B44" s="59">
        <v>1</v>
      </c>
      <c r="C44" s="59">
        <v>5</v>
      </c>
      <c r="D44" s="59"/>
      <c r="E44" s="59"/>
      <c r="F44" s="59">
        <v>5</v>
      </c>
      <c r="G44" s="59">
        <v>4</v>
      </c>
      <c r="H44" s="100">
        <v>1</v>
      </c>
      <c r="I44" s="59"/>
      <c r="J44" s="59"/>
      <c r="K44" s="59">
        <v>3</v>
      </c>
      <c r="L44" s="59">
        <v>1</v>
      </c>
      <c r="M44" s="60">
        <f t="shared" si="9"/>
        <v>0.8</v>
      </c>
      <c r="N44" s="59">
        <f t="shared" si="10"/>
        <v>8</v>
      </c>
      <c r="O44" s="61">
        <f t="shared" si="11"/>
        <v>1.6</v>
      </c>
      <c r="P44" s="62">
        <f t="shared" si="12"/>
        <v>1</v>
      </c>
      <c r="Q44" s="78"/>
    </row>
    <row r="45" spans="1:17" s="4" customFormat="1" ht="15" x14ac:dyDescent="0.2">
      <c r="A45" s="5" t="s">
        <v>88</v>
      </c>
      <c r="B45" s="59">
        <v>2</v>
      </c>
      <c r="C45" s="59">
        <v>6</v>
      </c>
      <c r="D45" s="59"/>
      <c r="E45" s="59"/>
      <c r="F45" s="59">
        <v>6</v>
      </c>
      <c r="G45" s="59">
        <v>3</v>
      </c>
      <c r="H45" s="59"/>
      <c r="I45" s="59"/>
      <c r="J45" s="59">
        <v>1</v>
      </c>
      <c r="K45" s="59">
        <v>2</v>
      </c>
      <c r="L45" s="59">
        <v>2</v>
      </c>
      <c r="M45" s="60">
        <f t="shared" si="9"/>
        <v>0.5</v>
      </c>
      <c r="N45" s="59">
        <f t="shared" si="10"/>
        <v>7</v>
      </c>
      <c r="O45" s="61">
        <f t="shared" si="11"/>
        <v>1.1666666666666667</v>
      </c>
      <c r="P45" s="62">
        <f t="shared" si="12"/>
        <v>1</v>
      </c>
      <c r="Q45" s="78"/>
    </row>
    <row r="46" spans="1:17" s="4" customFormat="1" ht="15" x14ac:dyDescent="0.2">
      <c r="A46" s="66" t="s">
        <v>115</v>
      </c>
      <c r="B46" s="59">
        <v>4</v>
      </c>
      <c r="C46" s="59">
        <v>12</v>
      </c>
      <c r="D46" s="59">
        <v>1</v>
      </c>
      <c r="E46" s="59"/>
      <c r="F46" s="59">
        <v>11</v>
      </c>
      <c r="G46" s="59">
        <v>5</v>
      </c>
      <c r="H46" s="59"/>
      <c r="I46" s="59"/>
      <c r="J46" s="59"/>
      <c r="K46" s="59">
        <v>2</v>
      </c>
      <c r="L46" s="59"/>
      <c r="M46" s="60">
        <f t="shared" si="9"/>
        <v>0.45454545454545453</v>
      </c>
      <c r="N46" s="59">
        <f t="shared" si="10"/>
        <v>7</v>
      </c>
      <c r="O46" s="61">
        <f t="shared" si="11"/>
        <v>0.63636363636363635</v>
      </c>
      <c r="P46" s="62">
        <f t="shared" si="12"/>
        <v>0.45454545454545453</v>
      </c>
      <c r="Q46" s="78"/>
    </row>
    <row r="47" spans="1:17" s="4" customFormat="1" ht="15" x14ac:dyDescent="0.2">
      <c r="A47" s="5" t="s">
        <v>222</v>
      </c>
      <c r="B47" s="59">
        <v>1</v>
      </c>
      <c r="C47" s="59">
        <v>3</v>
      </c>
      <c r="D47" s="59">
        <v>1</v>
      </c>
      <c r="E47" s="59"/>
      <c r="F47" s="59">
        <v>2</v>
      </c>
      <c r="G47" s="59">
        <v>1</v>
      </c>
      <c r="H47" s="59"/>
      <c r="I47" s="59"/>
      <c r="J47" s="59">
        <v>1</v>
      </c>
      <c r="K47" s="59">
        <v>1</v>
      </c>
      <c r="L47" s="59">
        <v>4</v>
      </c>
      <c r="M47" s="60">
        <f t="shared" si="9"/>
        <v>0.5</v>
      </c>
      <c r="N47" s="59">
        <f t="shared" si="10"/>
        <v>6</v>
      </c>
      <c r="O47" s="61">
        <f t="shared" si="11"/>
        <v>3</v>
      </c>
      <c r="P47" s="62">
        <f t="shared" si="12"/>
        <v>2</v>
      </c>
      <c r="Q47" s="78"/>
    </row>
    <row r="48" spans="1:17" s="4" customFormat="1" ht="15" x14ac:dyDescent="0.2">
      <c r="A48" s="5" t="s">
        <v>149</v>
      </c>
      <c r="B48" s="59">
        <v>2</v>
      </c>
      <c r="C48" s="59">
        <v>7</v>
      </c>
      <c r="D48" s="59">
        <v>1</v>
      </c>
      <c r="E48" s="59">
        <v>1</v>
      </c>
      <c r="F48" s="59">
        <v>5</v>
      </c>
      <c r="G48" s="59">
        <v>2</v>
      </c>
      <c r="H48" s="59"/>
      <c r="I48" s="59"/>
      <c r="J48" s="59"/>
      <c r="K48" s="59">
        <v>2</v>
      </c>
      <c r="L48" s="59">
        <v>2</v>
      </c>
      <c r="M48" s="60">
        <f t="shared" si="9"/>
        <v>0.4</v>
      </c>
      <c r="N48" s="59">
        <f t="shared" si="10"/>
        <v>6</v>
      </c>
      <c r="O48" s="61">
        <f t="shared" si="11"/>
        <v>1.2</v>
      </c>
      <c r="P48" s="62">
        <f t="shared" si="12"/>
        <v>0.4</v>
      </c>
      <c r="Q48" s="78"/>
    </row>
    <row r="49" spans="1:17" s="4" customFormat="1" ht="15" x14ac:dyDescent="0.2">
      <c r="A49" s="5" t="s">
        <v>133</v>
      </c>
      <c r="B49" s="59">
        <v>2</v>
      </c>
      <c r="C49" s="59">
        <v>7</v>
      </c>
      <c r="D49" s="59"/>
      <c r="E49" s="59">
        <v>1</v>
      </c>
      <c r="F49" s="59">
        <v>6</v>
      </c>
      <c r="G49" s="59">
        <v>3</v>
      </c>
      <c r="H49" s="59"/>
      <c r="I49" s="59"/>
      <c r="J49" s="59"/>
      <c r="K49" s="59">
        <v>1</v>
      </c>
      <c r="L49" s="59">
        <v>2</v>
      </c>
      <c r="M49" s="60">
        <f t="shared" si="9"/>
        <v>0.5</v>
      </c>
      <c r="N49" s="59">
        <f t="shared" si="10"/>
        <v>6</v>
      </c>
      <c r="O49" s="61">
        <f t="shared" si="11"/>
        <v>1</v>
      </c>
      <c r="P49" s="62">
        <f t="shared" si="12"/>
        <v>0.5</v>
      </c>
      <c r="Q49" s="78"/>
    </row>
    <row r="50" spans="1:17" s="4" customFormat="1" ht="15" x14ac:dyDescent="0.2">
      <c r="A50" s="5" t="s">
        <v>197</v>
      </c>
      <c r="B50" s="59">
        <v>1</v>
      </c>
      <c r="C50" s="59">
        <v>3</v>
      </c>
      <c r="D50" s="59">
        <v>1</v>
      </c>
      <c r="E50" s="59"/>
      <c r="F50" s="59">
        <v>2</v>
      </c>
      <c r="G50" s="59">
        <v>1</v>
      </c>
      <c r="H50" s="59"/>
      <c r="I50" s="59"/>
      <c r="J50" s="59"/>
      <c r="K50" s="59">
        <v>2</v>
      </c>
      <c r="L50" s="59">
        <v>2</v>
      </c>
      <c r="M50" s="60">
        <f t="shared" si="9"/>
        <v>0.5</v>
      </c>
      <c r="N50" s="59">
        <f t="shared" si="10"/>
        <v>5</v>
      </c>
      <c r="O50" s="61">
        <f t="shared" si="11"/>
        <v>2.5</v>
      </c>
      <c r="P50" s="62">
        <f t="shared" si="12"/>
        <v>0.5</v>
      </c>
      <c r="Q50" s="78"/>
    </row>
    <row r="51" spans="1:17" s="4" customFormat="1" ht="15" x14ac:dyDescent="0.2">
      <c r="A51" s="5" t="s">
        <v>106</v>
      </c>
      <c r="B51" s="59">
        <v>2</v>
      </c>
      <c r="C51" s="59">
        <v>5</v>
      </c>
      <c r="D51" s="59"/>
      <c r="E51" s="59"/>
      <c r="F51" s="59">
        <v>5</v>
      </c>
      <c r="G51" s="59">
        <v>2</v>
      </c>
      <c r="H51" s="59"/>
      <c r="I51" s="59"/>
      <c r="J51" s="59"/>
      <c r="K51" s="59"/>
      <c r="L51" s="59"/>
      <c r="M51" s="60">
        <f t="shared" si="9"/>
        <v>0.4</v>
      </c>
      <c r="N51" s="59">
        <f t="shared" si="10"/>
        <v>2</v>
      </c>
      <c r="O51" s="61">
        <f t="shared" si="11"/>
        <v>0.4</v>
      </c>
      <c r="P51" s="62">
        <f t="shared" si="12"/>
        <v>0.4</v>
      </c>
      <c r="Q51" s="78"/>
    </row>
    <row r="52" spans="1:17" s="4" customFormat="1" ht="15" x14ac:dyDescent="0.2">
      <c r="A52" s="5" t="s">
        <v>252</v>
      </c>
      <c r="B52" s="59">
        <v>1</v>
      </c>
      <c r="C52" s="59">
        <v>3</v>
      </c>
      <c r="D52" s="59"/>
      <c r="E52" s="59"/>
      <c r="F52" s="59">
        <v>3</v>
      </c>
      <c r="G52" s="59"/>
      <c r="H52" s="59"/>
      <c r="I52" s="59"/>
      <c r="J52" s="59"/>
      <c r="K52" s="59"/>
      <c r="L52" s="59">
        <v>1</v>
      </c>
      <c r="M52" s="60">
        <f t="shared" si="9"/>
        <v>0</v>
      </c>
      <c r="N52" s="59">
        <f t="shared" si="10"/>
        <v>1</v>
      </c>
      <c r="O52" s="61">
        <f t="shared" si="11"/>
        <v>0.33333333333333331</v>
      </c>
      <c r="P52" s="62">
        <f t="shared" si="12"/>
        <v>0</v>
      </c>
      <c r="Q52" s="78"/>
    </row>
    <row r="53" spans="1:17" s="4" customFormat="1" ht="15" x14ac:dyDescent="0.2">
      <c r="A53" s="66" t="s">
        <v>243</v>
      </c>
      <c r="B53" s="59">
        <v>1</v>
      </c>
      <c r="C53" s="59">
        <v>3</v>
      </c>
      <c r="D53" s="59"/>
      <c r="E53" s="59"/>
      <c r="F53" s="59">
        <v>3</v>
      </c>
      <c r="G53" s="59"/>
      <c r="H53" s="59"/>
      <c r="I53" s="59"/>
      <c r="J53" s="59"/>
      <c r="K53" s="59"/>
      <c r="L53" s="59"/>
      <c r="M53" s="60">
        <f t="shared" si="9"/>
        <v>0</v>
      </c>
      <c r="N53" s="59">
        <f t="shared" si="10"/>
        <v>0</v>
      </c>
      <c r="O53" s="61">
        <f t="shared" si="11"/>
        <v>0</v>
      </c>
      <c r="P53" s="62">
        <f t="shared" si="12"/>
        <v>0</v>
      </c>
      <c r="Q53" s="78"/>
    </row>
    <row r="54" spans="1:17" s="4" customFormat="1" ht="15" x14ac:dyDescent="0.2">
      <c r="A54" s="5" t="s">
        <v>226</v>
      </c>
      <c r="B54" s="59">
        <v>1</v>
      </c>
      <c r="C54" s="59">
        <v>3</v>
      </c>
      <c r="D54" s="59"/>
      <c r="E54" s="59"/>
      <c r="F54" s="59">
        <v>3</v>
      </c>
      <c r="G54" s="59"/>
      <c r="H54" s="59"/>
      <c r="I54" s="59"/>
      <c r="J54" s="59"/>
      <c r="K54" s="59"/>
      <c r="L54" s="59"/>
      <c r="M54" s="60">
        <f t="shared" si="9"/>
        <v>0</v>
      </c>
      <c r="N54" s="59">
        <f t="shared" si="10"/>
        <v>0</v>
      </c>
      <c r="O54" s="61">
        <f t="shared" si="11"/>
        <v>0</v>
      </c>
      <c r="P54" s="62">
        <f t="shared" si="12"/>
        <v>0</v>
      </c>
      <c r="Q54" s="78"/>
    </row>
    <row r="55" spans="1:17" s="4" customFormat="1" ht="15" x14ac:dyDescent="0.2">
      <c r="A55" s="87" t="s">
        <v>100</v>
      </c>
      <c r="B55" s="59">
        <v>1</v>
      </c>
      <c r="C55" s="59">
        <v>3</v>
      </c>
      <c r="D55" s="59"/>
      <c r="E55" s="59"/>
      <c r="F55" s="59">
        <v>3</v>
      </c>
      <c r="G55" s="59">
        <v>1</v>
      </c>
      <c r="H55" s="59"/>
      <c r="I55" s="59"/>
      <c r="J55" s="59"/>
      <c r="K55" s="59"/>
      <c r="L55" s="59"/>
      <c r="M55" s="60">
        <f t="shared" ref="M55" si="13">(G55/F55)</f>
        <v>0.33333333333333331</v>
      </c>
      <c r="N55" s="59">
        <f t="shared" ref="N55" si="14">(G55+K55+L55)</f>
        <v>1</v>
      </c>
      <c r="O55" s="61">
        <f t="shared" ref="O55" si="15">(N55/F55)</f>
        <v>0.33333333333333331</v>
      </c>
      <c r="P55" s="62">
        <f t="shared" ref="P55" si="16">((G55-H55-I55-J55)+(2*H55)+(3*I55)+(4*J55))/F55</f>
        <v>0.33333333333333331</v>
      </c>
      <c r="Q55" s="78"/>
    </row>
    <row r="56" spans="1:17" s="4" customFormat="1" ht="15" x14ac:dyDescent="0.2">
      <c r="A56" s="87" t="s">
        <v>97</v>
      </c>
      <c r="B56" s="59">
        <v>1</v>
      </c>
      <c r="C56" s="59">
        <v>2</v>
      </c>
      <c r="D56" s="59"/>
      <c r="E56" s="59"/>
      <c r="F56" s="59">
        <v>2</v>
      </c>
      <c r="G56" s="59"/>
      <c r="H56" s="59"/>
      <c r="I56" s="59"/>
      <c r="J56" s="59"/>
      <c r="K56" s="59"/>
      <c r="L56" s="59"/>
      <c r="M56" s="60">
        <f t="shared" ref="M56:M57" si="17">(G56/F56)</f>
        <v>0</v>
      </c>
      <c r="N56" s="59">
        <f t="shared" ref="N56:N57" si="18">(G56+K56+L56)</f>
        <v>0</v>
      </c>
      <c r="O56" s="61">
        <f t="shared" ref="O56:O57" si="19">(N56/F56)</f>
        <v>0</v>
      </c>
      <c r="P56" s="62">
        <f t="shared" ref="P56:P57" si="20">((G56-H56-I56-J56)+(2*H56)+(3*I56)+(4*J56))/F56</f>
        <v>0</v>
      </c>
      <c r="Q56" s="78"/>
    </row>
    <row r="57" spans="1:17" s="4" customFormat="1" ht="15" x14ac:dyDescent="0.2">
      <c r="A57" s="84" t="s">
        <v>90</v>
      </c>
      <c r="B57" s="59">
        <v>1</v>
      </c>
      <c r="C57" s="59">
        <v>4</v>
      </c>
      <c r="D57" s="59"/>
      <c r="E57" s="59"/>
      <c r="F57" s="59">
        <v>4</v>
      </c>
      <c r="G57" s="59"/>
      <c r="H57" s="59"/>
      <c r="I57" s="59"/>
      <c r="J57" s="59"/>
      <c r="K57" s="59"/>
      <c r="L57" s="59"/>
      <c r="M57" s="60">
        <f t="shared" si="17"/>
        <v>0</v>
      </c>
      <c r="N57" s="59">
        <f t="shared" si="18"/>
        <v>0</v>
      </c>
      <c r="O57" s="61">
        <f t="shared" si="19"/>
        <v>0</v>
      </c>
      <c r="P57" s="62">
        <f t="shared" si="20"/>
        <v>0</v>
      </c>
      <c r="Q57" s="78"/>
    </row>
    <row r="58" spans="1:17" s="4" customFormat="1" ht="5.0999999999999996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32"/>
      <c r="O58" s="7"/>
      <c r="P58" s="7"/>
    </row>
    <row r="59" spans="1:17" s="4" customFormat="1" ht="15" x14ac:dyDescent="0.2">
      <c r="A59" s="5" t="s">
        <v>9</v>
      </c>
      <c r="B59" s="5"/>
      <c r="C59" s="41">
        <f>SUM(C29:C57)</f>
        <v>530</v>
      </c>
      <c r="D59" s="6">
        <f>SUM(D29:D54)</f>
        <v>17</v>
      </c>
      <c r="E59" s="6">
        <f>SUM(E29:E54)</f>
        <v>8</v>
      </c>
      <c r="F59" s="41">
        <f>SUM(F29:F57)</f>
        <v>506</v>
      </c>
      <c r="G59" s="41">
        <f>SUM(G29:G56)</f>
        <v>267</v>
      </c>
      <c r="H59" s="6">
        <f>SUM(H29:H56)</f>
        <v>37</v>
      </c>
      <c r="I59" s="6">
        <f>SUM(I29:I54)</f>
        <v>12</v>
      </c>
      <c r="J59" s="6">
        <f>SUM(J29:J54)</f>
        <v>8</v>
      </c>
      <c r="K59" s="41">
        <f>SUM(K29:K56)</f>
        <v>146</v>
      </c>
      <c r="L59" s="41">
        <f>SUM(L29:L56)</f>
        <v>146</v>
      </c>
      <c r="M59" s="1">
        <f>(G59/F59)</f>
        <v>0.52766798418972327</v>
      </c>
      <c r="N59" s="27">
        <f>G59+K59+L59</f>
        <v>559</v>
      </c>
      <c r="O59" s="37">
        <f>N59/F59</f>
        <v>1.1047430830039526</v>
      </c>
      <c r="P59" s="42">
        <f>((G59-H59-I59-J59)+(2*H59)+(3*I59)+(4*J59))/F59</f>
        <v>0.69565217391304346</v>
      </c>
    </row>
    <row r="60" spans="1:17" ht="30" customHeight="1" x14ac:dyDescent="0.4">
      <c r="A60" s="111" t="s">
        <v>37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3"/>
    </row>
    <row r="61" spans="1:17" ht="15.75" x14ac:dyDescent="0.25">
      <c r="A61" s="2" t="s">
        <v>28</v>
      </c>
      <c r="B61" s="3" t="s">
        <v>29</v>
      </c>
      <c r="C61" s="3" t="s">
        <v>38</v>
      </c>
      <c r="D61" s="3" t="s">
        <v>27</v>
      </c>
      <c r="E61" s="3" t="s">
        <v>35</v>
      </c>
      <c r="F61" s="3" t="s">
        <v>1</v>
      </c>
      <c r="G61" s="3" t="s">
        <v>2</v>
      </c>
      <c r="H61" s="3" t="s">
        <v>3</v>
      </c>
      <c r="I61" s="3" t="s">
        <v>4</v>
      </c>
      <c r="J61" s="3" t="s">
        <v>5</v>
      </c>
      <c r="K61" s="3" t="s">
        <v>6</v>
      </c>
      <c r="L61" s="3" t="s">
        <v>7</v>
      </c>
      <c r="M61" s="3" t="s">
        <v>8</v>
      </c>
      <c r="N61" s="3" t="s">
        <v>10</v>
      </c>
      <c r="O61" s="43" t="s">
        <v>24</v>
      </c>
      <c r="P61" s="3" t="s">
        <v>39</v>
      </c>
    </row>
    <row r="62" spans="1:17" ht="5.0999999999999996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44"/>
      <c r="P62" s="7"/>
    </row>
    <row r="63" spans="1:17" ht="15" x14ac:dyDescent="0.2">
      <c r="A63" s="29" t="s">
        <v>82</v>
      </c>
      <c r="B63" s="59">
        <v>15</v>
      </c>
      <c r="C63" s="59">
        <v>57</v>
      </c>
      <c r="D63" s="59">
        <v>1</v>
      </c>
      <c r="E63" s="59">
        <v>2</v>
      </c>
      <c r="F63" s="59">
        <v>54</v>
      </c>
      <c r="G63" s="59">
        <v>39</v>
      </c>
      <c r="H63" s="59">
        <v>5</v>
      </c>
      <c r="I63" s="99">
        <v>5</v>
      </c>
      <c r="J63" s="99">
        <v>2</v>
      </c>
      <c r="K63" s="99">
        <v>28</v>
      </c>
      <c r="L63" s="99">
        <v>21</v>
      </c>
      <c r="M63" s="98">
        <f t="shared" ref="M63:M85" si="21">(G63/F63)</f>
        <v>0.72222222222222221</v>
      </c>
      <c r="N63" s="99">
        <f t="shared" ref="N63:N85" si="22">(G63+K63+L63)</f>
        <v>88</v>
      </c>
      <c r="O63" s="106">
        <f t="shared" ref="O63:O85" si="23">(N63/F63)</f>
        <v>1.6296296296296295</v>
      </c>
      <c r="P63" s="107">
        <f t="shared" ref="P63:P85" si="24">((G63-H63-I63-J63)+(2*H63)+(3*I63)+(4*J63))/F63</f>
        <v>1.1111111111111112</v>
      </c>
      <c r="Q63" s="71"/>
    </row>
    <row r="64" spans="1:17" ht="15" x14ac:dyDescent="0.2">
      <c r="A64" s="29" t="s">
        <v>85</v>
      </c>
      <c r="B64" s="59">
        <v>14</v>
      </c>
      <c r="C64" s="59">
        <v>55</v>
      </c>
      <c r="D64" s="59">
        <v>1</v>
      </c>
      <c r="E64" s="59">
        <v>2</v>
      </c>
      <c r="F64" s="59">
        <v>52</v>
      </c>
      <c r="G64" s="59">
        <v>34</v>
      </c>
      <c r="H64" s="99">
        <v>7</v>
      </c>
      <c r="I64" s="99">
        <v>2</v>
      </c>
      <c r="J64" s="59">
        <v>1</v>
      </c>
      <c r="K64" s="99">
        <v>23</v>
      </c>
      <c r="L64" s="99">
        <v>19</v>
      </c>
      <c r="M64" s="98">
        <f t="shared" si="21"/>
        <v>0.65384615384615385</v>
      </c>
      <c r="N64" s="99">
        <f t="shared" si="22"/>
        <v>76</v>
      </c>
      <c r="O64" s="106">
        <f t="shared" si="23"/>
        <v>1.4615384615384615</v>
      </c>
      <c r="P64" s="62">
        <f t="shared" si="24"/>
        <v>0.92307692307692313</v>
      </c>
      <c r="Q64" s="71"/>
    </row>
    <row r="65" spans="1:17" ht="15" x14ac:dyDescent="0.2">
      <c r="A65" s="30" t="s">
        <v>106</v>
      </c>
      <c r="B65" s="59">
        <v>13</v>
      </c>
      <c r="C65" s="59">
        <v>50</v>
      </c>
      <c r="D65" s="59">
        <v>1</v>
      </c>
      <c r="E65" s="59"/>
      <c r="F65" s="59">
        <v>49</v>
      </c>
      <c r="G65" s="59">
        <v>37</v>
      </c>
      <c r="H65" s="59"/>
      <c r="I65" s="59"/>
      <c r="J65" s="59"/>
      <c r="K65" s="99">
        <v>16</v>
      </c>
      <c r="L65" s="59">
        <v>18</v>
      </c>
      <c r="M65" s="98">
        <f t="shared" si="21"/>
        <v>0.75510204081632648</v>
      </c>
      <c r="N65" s="99">
        <f t="shared" si="22"/>
        <v>71</v>
      </c>
      <c r="O65" s="106">
        <f t="shared" si="23"/>
        <v>1.4489795918367347</v>
      </c>
      <c r="P65" s="62">
        <f t="shared" si="24"/>
        <v>0.75510204081632648</v>
      </c>
      <c r="Q65" s="71"/>
    </row>
    <row r="66" spans="1:17" ht="15" x14ac:dyDescent="0.2">
      <c r="A66" s="30" t="s">
        <v>67</v>
      </c>
      <c r="B66" s="59">
        <v>15</v>
      </c>
      <c r="C66" s="59">
        <v>52</v>
      </c>
      <c r="D66" s="59">
        <v>2</v>
      </c>
      <c r="E66" s="59"/>
      <c r="F66" s="59">
        <v>50</v>
      </c>
      <c r="G66" s="59">
        <v>28</v>
      </c>
      <c r="H66" s="59">
        <v>2</v>
      </c>
      <c r="I66" s="59">
        <v>1</v>
      </c>
      <c r="J66" s="99">
        <v>3</v>
      </c>
      <c r="K66" s="99">
        <v>21</v>
      </c>
      <c r="L66" s="99">
        <v>19</v>
      </c>
      <c r="M66" s="60">
        <f t="shared" si="21"/>
        <v>0.56000000000000005</v>
      </c>
      <c r="N66" s="99">
        <f t="shared" si="22"/>
        <v>68</v>
      </c>
      <c r="O66" s="63">
        <f t="shared" si="23"/>
        <v>1.36</v>
      </c>
      <c r="P66" s="62">
        <f t="shared" si="24"/>
        <v>0.82</v>
      </c>
      <c r="Q66" s="71"/>
    </row>
    <row r="67" spans="1:17" ht="15" x14ac:dyDescent="0.2">
      <c r="A67" s="30" t="s">
        <v>75</v>
      </c>
      <c r="B67" s="59">
        <v>9</v>
      </c>
      <c r="C67" s="59">
        <v>32</v>
      </c>
      <c r="D67" s="59"/>
      <c r="E67" s="59">
        <v>2</v>
      </c>
      <c r="F67" s="59">
        <v>30</v>
      </c>
      <c r="G67" s="59">
        <v>23</v>
      </c>
      <c r="H67" s="59">
        <v>6</v>
      </c>
      <c r="I67" s="99">
        <v>3</v>
      </c>
      <c r="J67" s="99">
        <v>2</v>
      </c>
      <c r="K67" s="59">
        <v>13</v>
      </c>
      <c r="L67" s="99">
        <v>22</v>
      </c>
      <c r="M67" s="98">
        <f t="shared" si="21"/>
        <v>0.76666666666666672</v>
      </c>
      <c r="N67" s="59">
        <f t="shared" si="22"/>
        <v>58</v>
      </c>
      <c r="O67" s="106">
        <f t="shared" si="23"/>
        <v>1.9333333333333333</v>
      </c>
      <c r="P67" s="107">
        <f t="shared" si="24"/>
        <v>1.3666666666666667</v>
      </c>
      <c r="Q67" s="71"/>
    </row>
    <row r="68" spans="1:17" ht="15" x14ac:dyDescent="0.2">
      <c r="A68" s="31" t="s">
        <v>78</v>
      </c>
      <c r="B68" s="59">
        <v>15</v>
      </c>
      <c r="C68" s="59">
        <v>57</v>
      </c>
      <c r="D68" s="59">
        <v>1</v>
      </c>
      <c r="E68" s="59">
        <v>2</v>
      </c>
      <c r="F68" s="59">
        <v>54</v>
      </c>
      <c r="G68" s="59">
        <v>26</v>
      </c>
      <c r="H68" s="100">
        <v>1</v>
      </c>
      <c r="I68" s="100">
        <v>1</v>
      </c>
      <c r="J68" s="59"/>
      <c r="K68" s="100">
        <v>10</v>
      </c>
      <c r="L68" s="100">
        <v>17</v>
      </c>
      <c r="M68" s="101">
        <f t="shared" si="21"/>
        <v>0.48148148148148145</v>
      </c>
      <c r="N68" s="100">
        <f t="shared" si="22"/>
        <v>53</v>
      </c>
      <c r="O68" s="102">
        <f t="shared" si="23"/>
        <v>0.98148148148148151</v>
      </c>
      <c r="P68" s="103">
        <f t="shared" si="24"/>
        <v>0.53703703703703709</v>
      </c>
      <c r="Q68" s="71"/>
    </row>
    <row r="69" spans="1:17" ht="15" x14ac:dyDescent="0.2">
      <c r="A69" s="31" t="s">
        <v>89</v>
      </c>
      <c r="B69" s="59">
        <v>10</v>
      </c>
      <c r="C69" s="59">
        <v>41</v>
      </c>
      <c r="D69" s="59"/>
      <c r="E69" s="59"/>
      <c r="F69" s="59">
        <v>41</v>
      </c>
      <c r="G69" s="59">
        <v>20</v>
      </c>
      <c r="H69" s="100">
        <v>2</v>
      </c>
      <c r="I69" s="100">
        <v>1</v>
      </c>
      <c r="J69" s="100">
        <v>1</v>
      </c>
      <c r="K69" s="100">
        <v>13</v>
      </c>
      <c r="L69" s="100">
        <v>13</v>
      </c>
      <c r="M69" s="101">
        <f t="shared" si="21"/>
        <v>0.48780487804878048</v>
      </c>
      <c r="N69" s="100">
        <f t="shared" si="22"/>
        <v>46</v>
      </c>
      <c r="O69" s="102">
        <f t="shared" si="23"/>
        <v>1.1219512195121952</v>
      </c>
      <c r="P69" s="103">
        <f t="shared" si="24"/>
        <v>0.65853658536585369</v>
      </c>
      <c r="Q69" s="71"/>
    </row>
    <row r="70" spans="1:17" ht="15" x14ac:dyDescent="0.2">
      <c r="A70" s="31" t="s">
        <v>98</v>
      </c>
      <c r="B70" s="59">
        <v>11</v>
      </c>
      <c r="C70" s="59">
        <v>39</v>
      </c>
      <c r="D70" s="59"/>
      <c r="E70" s="59"/>
      <c r="F70" s="59">
        <v>39</v>
      </c>
      <c r="G70" s="59">
        <v>20</v>
      </c>
      <c r="H70" s="100">
        <v>1</v>
      </c>
      <c r="I70" s="59"/>
      <c r="J70" s="59"/>
      <c r="K70" s="100">
        <v>15</v>
      </c>
      <c r="L70" s="100">
        <v>10</v>
      </c>
      <c r="M70" s="101">
        <f t="shared" si="21"/>
        <v>0.51282051282051277</v>
      </c>
      <c r="N70" s="100">
        <f t="shared" si="22"/>
        <v>45</v>
      </c>
      <c r="O70" s="102">
        <f t="shared" si="23"/>
        <v>1.1538461538461537</v>
      </c>
      <c r="P70" s="103">
        <f t="shared" si="24"/>
        <v>0.53846153846153844</v>
      </c>
      <c r="Q70" s="71"/>
    </row>
    <row r="71" spans="1:17" ht="15" x14ac:dyDescent="0.2">
      <c r="A71" s="30" t="s">
        <v>116</v>
      </c>
      <c r="B71" s="59">
        <v>8</v>
      </c>
      <c r="C71" s="59">
        <v>32</v>
      </c>
      <c r="D71" s="59">
        <v>1</v>
      </c>
      <c r="E71" s="59"/>
      <c r="F71" s="59">
        <v>31</v>
      </c>
      <c r="G71" s="59">
        <v>19</v>
      </c>
      <c r="H71" s="59">
        <v>3</v>
      </c>
      <c r="I71" s="99">
        <v>4</v>
      </c>
      <c r="J71" s="59"/>
      <c r="K71" s="59">
        <v>15</v>
      </c>
      <c r="L71" s="59">
        <v>7</v>
      </c>
      <c r="M71" s="60">
        <f t="shared" si="21"/>
        <v>0.61290322580645162</v>
      </c>
      <c r="N71" s="59">
        <f t="shared" si="22"/>
        <v>41</v>
      </c>
      <c r="O71" s="63">
        <f t="shared" si="23"/>
        <v>1.3225806451612903</v>
      </c>
      <c r="P71" s="107">
        <f t="shared" si="24"/>
        <v>0.967741935483871</v>
      </c>
      <c r="Q71" s="71"/>
    </row>
    <row r="72" spans="1:17" ht="15" x14ac:dyDescent="0.2">
      <c r="A72" s="30" t="s">
        <v>66</v>
      </c>
      <c r="B72" s="59">
        <v>14</v>
      </c>
      <c r="C72" s="59">
        <v>48</v>
      </c>
      <c r="D72" s="59">
        <v>1</v>
      </c>
      <c r="E72" s="59"/>
      <c r="F72" s="59">
        <v>47</v>
      </c>
      <c r="G72" s="59">
        <v>22</v>
      </c>
      <c r="H72" s="59">
        <v>4</v>
      </c>
      <c r="I72" s="59"/>
      <c r="J72" s="59"/>
      <c r="K72" s="59">
        <v>9</v>
      </c>
      <c r="L72" s="59">
        <v>10</v>
      </c>
      <c r="M72" s="60">
        <f t="shared" si="21"/>
        <v>0.46808510638297873</v>
      </c>
      <c r="N72" s="59">
        <f t="shared" si="22"/>
        <v>41</v>
      </c>
      <c r="O72" s="63">
        <f t="shared" si="23"/>
        <v>0.87234042553191493</v>
      </c>
      <c r="P72" s="62">
        <f t="shared" si="24"/>
        <v>0.55319148936170215</v>
      </c>
      <c r="Q72" s="71"/>
    </row>
    <row r="73" spans="1:17" ht="15" x14ac:dyDescent="0.2">
      <c r="A73" s="29" t="s">
        <v>86</v>
      </c>
      <c r="B73" s="59">
        <v>10</v>
      </c>
      <c r="C73" s="59">
        <v>36</v>
      </c>
      <c r="D73" s="59"/>
      <c r="E73" s="59"/>
      <c r="F73" s="59">
        <v>36</v>
      </c>
      <c r="G73" s="59">
        <v>19</v>
      </c>
      <c r="H73" s="59">
        <v>3</v>
      </c>
      <c r="I73" s="59">
        <v>1</v>
      </c>
      <c r="J73" s="59"/>
      <c r="K73" s="59">
        <v>9</v>
      </c>
      <c r="L73" s="59">
        <v>11</v>
      </c>
      <c r="M73" s="60">
        <f t="shared" si="21"/>
        <v>0.52777777777777779</v>
      </c>
      <c r="N73" s="59">
        <f t="shared" si="22"/>
        <v>39</v>
      </c>
      <c r="O73" s="63">
        <f t="shared" si="23"/>
        <v>1.0833333333333333</v>
      </c>
      <c r="P73" s="62">
        <f t="shared" si="24"/>
        <v>0.66666666666666663</v>
      </c>
      <c r="Q73" s="71"/>
    </row>
    <row r="74" spans="1:17" ht="15" x14ac:dyDescent="0.2">
      <c r="A74" s="30" t="s">
        <v>103</v>
      </c>
      <c r="B74" s="59">
        <v>8</v>
      </c>
      <c r="C74" s="59">
        <v>27</v>
      </c>
      <c r="D74" s="59"/>
      <c r="E74" s="59"/>
      <c r="F74" s="59">
        <v>27</v>
      </c>
      <c r="G74" s="59">
        <v>16</v>
      </c>
      <c r="H74" s="59">
        <v>2</v>
      </c>
      <c r="I74" s="59"/>
      <c r="J74" s="59"/>
      <c r="K74" s="59">
        <v>4</v>
      </c>
      <c r="L74" s="59">
        <v>9</v>
      </c>
      <c r="M74" s="60">
        <f t="shared" si="21"/>
        <v>0.59259259259259256</v>
      </c>
      <c r="N74" s="59">
        <f t="shared" si="22"/>
        <v>29</v>
      </c>
      <c r="O74" s="63">
        <f t="shared" si="23"/>
        <v>1.0740740740740742</v>
      </c>
      <c r="P74" s="62">
        <f t="shared" si="24"/>
        <v>0.66666666666666663</v>
      </c>
      <c r="Q74" s="71"/>
    </row>
    <row r="75" spans="1:17" ht="15" x14ac:dyDescent="0.2">
      <c r="A75" s="30" t="s">
        <v>188</v>
      </c>
      <c r="B75" s="59">
        <v>5</v>
      </c>
      <c r="C75" s="59">
        <v>19</v>
      </c>
      <c r="D75" s="59"/>
      <c r="E75" s="59">
        <v>2</v>
      </c>
      <c r="F75" s="59">
        <v>17</v>
      </c>
      <c r="G75" s="59">
        <v>12</v>
      </c>
      <c r="H75" s="59">
        <v>2</v>
      </c>
      <c r="I75" s="59"/>
      <c r="J75" s="59"/>
      <c r="K75" s="59">
        <v>5</v>
      </c>
      <c r="L75" s="59">
        <v>7</v>
      </c>
      <c r="M75" s="60">
        <f t="shared" si="21"/>
        <v>0.70588235294117652</v>
      </c>
      <c r="N75" s="59">
        <f t="shared" si="22"/>
        <v>24</v>
      </c>
      <c r="O75" s="63">
        <f t="shared" si="23"/>
        <v>1.411764705882353</v>
      </c>
      <c r="P75" s="62">
        <f t="shared" si="24"/>
        <v>0.82352941176470584</v>
      </c>
      <c r="Q75" s="71"/>
    </row>
    <row r="76" spans="1:17" ht="15" x14ac:dyDescent="0.2">
      <c r="A76" s="30" t="s">
        <v>45</v>
      </c>
      <c r="B76" s="59">
        <v>3</v>
      </c>
      <c r="C76" s="59">
        <v>11</v>
      </c>
      <c r="D76" s="59"/>
      <c r="E76" s="59">
        <v>1</v>
      </c>
      <c r="F76" s="59">
        <v>10</v>
      </c>
      <c r="G76" s="59">
        <v>5</v>
      </c>
      <c r="H76" s="59"/>
      <c r="I76" s="99">
        <v>2</v>
      </c>
      <c r="J76" s="59">
        <v>1</v>
      </c>
      <c r="K76" s="59">
        <v>4</v>
      </c>
      <c r="L76" s="59">
        <v>5</v>
      </c>
      <c r="M76" s="60">
        <f t="shared" si="21"/>
        <v>0.5</v>
      </c>
      <c r="N76" s="59">
        <f t="shared" si="22"/>
        <v>14</v>
      </c>
      <c r="O76" s="63">
        <f t="shared" si="23"/>
        <v>1.4</v>
      </c>
      <c r="P76" s="62">
        <f t="shared" si="24"/>
        <v>1.2</v>
      </c>
      <c r="Q76" s="71"/>
    </row>
    <row r="77" spans="1:17" ht="15" x14ac:dyDescent="0.2">
      <c r="A77" s="109" t="s">
        <v>249</v>
      </c>
      <c r="B77" s="59">
        <v>2</v>
      </c>
      <c r="C77" s="59">
        <v>8</v>
      </c>
      <c r="D77" s="59"/>
      <c r="E77" s="59"/>
      <c r="F77" s="59">
        <v>8</v>
      </c>
      <c r="G77" s="59">
        <v>6</v>
      </c>
      <c r="H77" s="59"/>
      <c r="I77" s="59"/>
      <c r="J77" s="59"/>
      <c r="K77" s="59">
        <v>1</v>
      </c>
      <c r="L77" s="59"/>
      <c r="M77" s="60">
        <f t="shared" si="21"/>
        <v>0.75</v>
      </c>
      <c r="N77" s="59">
        <f t="shared" si="22"/>
        <v>7</v>
      </c>
      <c r="O77" s="63">
        <f t="shared" si="23"/>
        <v>0.875</v>
      </c>
      <c r="P77" s="62">
        <f t="shared" si="24"/>
        <v>0.75</v>
      </c>
      <c r="Q77" s="71"/>
    </row>
    <row r="78" spans="1:17" ht="15" x14ac:dyDescent="0.2">
      <c r="A78" s="30" t="s">
        <v>184</v>
      </c>
      <c r="B78" s="59">
        <v>1</v>
      </c>
      <c r="C78" s="59">
        <v>5</v>
      </c>
      <c r="D78" s="59"/>
      <c r="E78" s="59">
        <v>1</v>
      </c>
      <c r="F78" s="59">
        <v>4</v>
      </c>
      <c r="G78" s="59">
        <v>2</v>
      </c>
      <c r="H78" s="59"/>
      <c r="I78" s="59"/>
      <c r="J78" s="59"/>
      <c r="K78" s="59">
        <v>1</v>
      </c>
      <c r="L78" s="59">
        <v>2</v>
      </c>
      <c r="M78" s="60">
        <f t="shared" si="21"/>
        <v>0.5</v>
      </c>
      <c r="N78" s="59">
        <f t="shared" si="22"/>
        <v>5</v>
      </c>
      <c r="O78" s="63">
        <f t="shared" si="23"/>
        <v>1.25</v>
      </c>
      <c r="P78" s="62">
        <f t="shared" si="24"/>
        <v>0.5</v>
      </c>
      <c r="Q78" s="71"/>
    </row>
    <row r="79" spans="1:17" ht="15" x14ac:dyDescent="0.2">
      <c r="A79" s="30" t="s">
        <v>159</v>
      </c>
      <c r="B79" s="59">
        <v>1</v>
      </c>
      <c r="C79" s="59">
        <v>4</v>
      </c>
      <c r="D79" s="59"/>
      <c r="E79" s="59"/>
      <c r="F79" s="59">
        <v>4</v>
      </c>
      <c r="G79" s="59">
        <v>2</v>
      </c>
      <c r="H79" s="59"/>
      <c r="I79" s="59"/>
      <c r="J79" s="59"/>
      <c r="K79" s="59">
        <v>1</v>
      </c>
      <c r="L79" s="59">
        <v>1</v>
      </c>
      <c r="M79" s="60">
        <f t="shared" si="21"/>
        <v>0.5</v>
      </c>
      <c r="N79" s="59">
        <f t="shared" si="22"/>
        <v>4</v>
      </c>
      <c r="O79" s="63">
        <f t="shared" si="23"/>
        <v>1</v>
      </c>
      <c r="P79" s="62">
        <f t="shared" si="24"/>
        <v>0.5</v>
      </c>
      <c r="Q79" s="71"/>
    </row>
    <row r="80" spans="1:17" ht="15" x14ac:dyDescent="0.2">
      <c r="A80" s="29" t="s">
        <v>225</v>
      </c>
      <c r="B80" s="59">
        <v>2</v>
      </c>
      <c r="C80" s="59">
        <v>6</v>
      </c>
      <c r="D80" s="59"/>
      <c r="E80" s="59"/>
      <c r="F80" s="59">
        <v>6</v>
      </c>
      <c r="G80" s="59">
        <v>3</v>
      </c>
      <c r="H80" s="59">
        <v>1</v>
      </c>
      <c r="I80" s="59"/>
      <c r="J80" s="59"/>
      <c r="K80" s="59">
        <v>1</v>
      </c>
      <c r="L80" s="59"/>
      <c r="M80" s="60">
        <f t="shared" si="21"/>
        <v>0.5</v>
      </c>
      <c r="N80" s="59">
        <f t="shared" si="22"/>
        <v>4</v>
      </c>
      <c r="O80" s="63">
        <f t="shared" si="23"/>
        <v>0.66666666666666663</v>
      </c>
      <c r="P80" s="62">
        <f t="shared" si="24"/>
        <v>0.66666666666666663</v>
      </c>
      <c r="Q80" s="71"/>
    </row>
    <row r="81" spans="1:17" ht="15" x14ac:dyDescent="0.2">
      <c r="A81" s="109" t="s">
        <v>224</v>
      </c>
      <c r="B81" s="59">
        <v>1</v>
      </c>
      <c r="C81" s="59">
        <v>3</v>
      </c>
      <c r="D81" s="59"/>
      <c r="E81" s="59"/>
      <c r="F81" s="59">
        <v>3</v>
      </c>
      <c r="G81" s="59">
        <v>1</v>
      </c>
      <c r="H81" s="59"/>
      <c r="I81" s="59"/>
      <c r="J81" s="59"/>
      <c r="K81" s="59">
        <v>1</v>
      </c>
      <c r="L81" s="59"/>
      <c r="M81" s="60">
        <f t="shared" si="21"/>
        <v>0.33333333333333331</v>
      </c>
      <c r="N81" s="59">
        <f t="shared" si="22"/>
        <v>2</v>
      </c>
      <c r="O81" s="63">
        <f t="shared" si="23"/>
        <v>0.66666666666666663</v>
      </c>
      <c r="P81" s="62">
        <f t="shared" si="24"/>
        <v>0.33333333333333331</v>
      </c>
      <c r="Q81" s="71"/>
    </row>
    <row r="82" spans="1:17" ht="15" x14ac:dyDescent="0.2">
      <c r="A82" s="109" t="s">
        <v>244</v>
      </c>
      <c r="B82" s="59">
        <v>1</v>
      </c>
      <c r="C82" s="59">
        <v>3</v>
      </c>
      <c r="D82" s="59">
        <v>2</v>
      </c>
      <c r="E82" s="59"/>
      <c r="F82" s="59">
        <v>1</v>
      </c>
      <c r="G82" s="59"/>
      <c r="H82" s="59"/>
      <c r="I82" s="59"/>
      <c r="J82" s="59"/>
      <c r="K82" s="59">
        <v>1</v>
      </c>
      <c r="L82" s="59"/>
      <c r="M82" s="60">
        <f t="shared" si="21"/>
        <v>0</v>
      </c>
      <c r="N82" s="59">
        <f t="shared" si="22"/>
        <v>1</v>
      </c>
      <c r="O82" s="63">
        <f t="shared" si="23"/>
        <v>1</v>
      </c>
      <c r="P82" s="62">
        <f t="shared" si="24"/>
        <v>0</v>
      </c>
      <c r="Q82" s="71"/>
    </row>
    <row r="83" spans="1:17" ht="15" x14ac:dyDescent="0.2">
      <c r="A83" s="29" t="s">
        <v>199</v>
      </c>
      <c r="B83" s="59">
        <v>1</v>
      </c>
      <c r="C83" s="59">
        <v>3</v>
      </c>
      <c r="D83" s="59"/>
      <c r="E83" s="59">
        <v>1</v>
      </c>
      <c r="F83" s="59">
        <v>2</v>
      </c>
      <c r="G83" s="59"/>
      <c r="H83" s="59"/>
      <c r="I83" s="59"/>
      <c r="J83" s="59"/>
      <c r="K83" s="59"/>
      <c r="L83" s="59">
        <v>1</v>
      </c>
      <c r="M83" s="60">
        <f t="shared" si="21"/>
        <v>0</v>
      </c>
      <c r="N83" s="59">
        <f t="shared" si="22"/>
        <v>1</v>
      </c>
      <c r="O83" s="63">
        <f t="shared" si="23"/>
        <v>0.5</v>
      </c>
      <c r="P83" s="62">
        <f t="shared" si="24"/>
        <v>0</v>
      </c>
      <c r="Q83" s="71"/>
    </row>
    <row r="84" spans="1:17" ht="14.25" customHeight="1" x14ac:dyDescent="0.2">
      <c r="A84" s="109" t="s">
        <v>115</v>
      </c>
      <c r="B84" s="59">
        <v>1</v>
      </c>
      <c r="C84" s="59">
        <v>3</v>
      </c>
      <c r="D84" s="59"/>
      <c r="E84" s="59"/>
      <c r="F84" s="59">
        <v>3</v>
      </c>
      <c r="G84" s="59">
        <v>1</v>
      </c>
      <c r="H84" s="59"/>
      <c r="I84" s="59"/>
      <c r="J84" s="59"/>
      <c r="K84" s="59"/>
      <c r="L84" s="59"/>
      <c r="M84" s="60">
        <f t="shared" si="21"/>
        <v>0.33333333333333331</v>
      </c>
      <c r="N84" s="59">
        <f t="shared" si="22"/>
        <v>1</v>
      </c>
      <c r="O84" s="63">
        <f t="shared" si="23"/>
        <v>0.33333333333333331</v>
      </c>
      <c r="P84" s="62">
        <f t="shared" si="24"/>
        <v>0.33333333333333331</v>
      </c>
      <c r="Q84" s="71"/>
    </row>
    <row r="85" spans="1:17" ht="15" x14ac:dyDescent="0.2">
      <c r="A85" s="31" t="s">
        <v>164</v>
      </c>
      <c r="B85" s="59">
        <v>1</v>
      </c>
      <c r="C85" s="59">
        <v>4</v>
      </c>
      <c r="D85" s="59"/>
      <c r="E85" s="59"/>
      <c r="F85" s="59">
        <v>4</v>
      </c>
      <c r="G85" s="59"/>
      <c r="H85" s="59"/>
      <c r="I85" s="59"/>
      <c r="J85" s="59"/>
      <c r="K85" s="59"/>
      <c r="L85" s="59"/>
      <c r="M85" s="60">
        <f t="shared" si="21"/>
        <v>0</v>
      </c>
      <c r="N85" s="59">
        <f t="shared" si="22"/>
        <v>0</v>
      </c>
      <c r="O85" s="63">
        <f t="shared" si="23"/>
        <v>0</v>
      </c>
      <c r="P85" s="62">
        <f t="shared" si="24"/>
        <v>0</v>
      </c>
      <c r="Q85" s="71"/>
    </row>
    <row r="86" spans="1:17" ht="15" x14ac:dyDescent="0.2">
      <c r="A86" s="88" t="s">
        <v>97</v>
      </c>
      <c r="B86" s="59">
        <v>1</v>
      </c>
      <c r="C86" s="59">
        <v>3</v>
      </c>
      <c r="D86" s="59"/>
      <c r="E86" s="59"/>
      <c r="F86" s="59">
        <v>3</v>
      </c>
      <c r="G86" s="59">
        <v>2</v>
      </c>
      <c r="H86" s="59"/>
      <c r="I86" s="59"/>
      <c r="J86" s="59"/>
      <c r="K86" s="59">
        <v>1</v>
      </c>
      <c r="L86" s="59"/>
      <c r="M86" s="60">
        <f t="shared" ref="M86" si="25">(G86/F86)</f>
        <v>0.66666666666666663</v>
      </c>
      <c r="N86" s="59">
        <f t="shared" ref="N86" si="26">(G86+K86+L86)</f>
        <v>3</v>
      </c>
      <c r="O86" s="63">
        <f t="shared" ref="O86" si="27">(N86/F86)</f>
        <v>1</v>
      </c>
      <c r="P86" s="62">
        <f t="shared" ref="P86" si="28">((G86-H86-I86-J86)+(2*H86)+(3*I86)+(4*J86))/F86</f>
        <v>0.66666666666666663</v>
      </c>
      <c r="Q86" s="71"/>
    </row>
    <row r="87" spans="1:17" ht="15" x14ac:dyDescent="0.2">
      <c r="A87" s="84" t="s">
        <v>90</v>
      </c>
      <c r="B87" s="59">
        <v>1</v>
      </c>
      <c r="C87" s="59">
        <v>3</v>
      </c>
      <c r="D87" s="59"/>
      <c r="E87" s="59"/>
      <c r="F87" s="59">
        <v>3</v>
      </c>
      <c r="G87" s="59"/>
      <c r="H87" s="59"/>
      <c r="I87" s="59"/>
      <c r="J87" s="59"/>
      <c r="K87" s="59"/>
      <c r="L87" s="59"/>
      <c r="M87" s="60">
        <f t="shared" ref="M87" si="29">(G87/F87)</f>
        <v>0</v>
      </c>
      <c r="N87" s="59">
        <f t="shared" ref="N87" si="30">(G87+K87+L87)</f>
        <v>0</v>
      </c>
      <c r="O87" s="63">
        <f t="shared" ref="O87" si="31">(N87/F87)</f>
        <v>0</v>
      </c>
      <c r="P87" s="62">
        <f t="shared" ref="P87" si="32">((G87-H87-I87-J87)+(2*H87)+(3*I87)+(4*J87))/F87</f>
        <v>0</v>
      </c>
      <c r="Q87" s="71"/>
    </row>
    <row r="88" spans="1:17" ht="5.0999999999999996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44"/>
      <c r="P88" s="38"/>
    </row>
    <row r="89" spans="1:17" ht="15" x14ac:dyDescent="0.2">
      <c r="A89" s="5" t="s">
        <v>9</v>
      </c>
      <c r="B89" s="5"/>
      <c r="C89" s="41">
        <f t="shared" ref="C89:L89" si="33">SUM(C63:C88)</f>
        <v>601</v>
      </c>
      <c r="D89" s="6">
        <f t="shared" si="33"/>
        <v>10</v>
      </c>
      <c r="E89" s="6">
        <f t="shared" si="33"/>
        <v>13</v>
      </c>
      <c r="F89" s="41">
        <f t="shared" si="33"/>
        <v>578</v>
      </c>
      <c r="G89" s="41">
        <f t="shared" si="33"/>
        <v>337</v>
      </c>
      <c r="H89" s="6">
        <f t="shared" si="33"/>
        <v>39</v>
      </c>
      <c r="I89" s="6">
        <f t="shared" si="33"/>
        <v>20</v>
      </c>
      <c r="J89" s="6">
        <f t="shared" si="33"/>
        <v>10</v>
      </c>
      <c r="K89" s="41">
        <f t="shared" si="33"/>
        <v>192</v>
      </c>
      <c r="L89" s="41">
        <f t="shared" si="33"/>
        <v>192</v>
      </c>
      <c r="M89" s="1">
        <f>(G89/F89)</f>
        <v>0.58304498269896199</v>
      </c>
      <c r="N89" s="27">
        <f>G89+K89+L89</f>
        <v>721</v>
      </c>
      <c r="O89" s="45">
        <f>N89/F89</f>
        <v>1.2474048442906573</v>
      </c>
      <c r="P89" s="42">
        <f>((G89-H89-I89-J89)+(2*H89)+(3*I89)+(4*J89))/F89</f>
        <v>0.77162629757785473</v>
      </c>
    </row>
    <row r="90" spans="1:17" ht="30" customHeight="1" x14ac:dyDescent="0.4">
      <c r="A90" s="111" t="s">
        <v>51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2"/>
    </row>
    <row r="91" spans="1:17" ht="15.75" x14ac:dyDescent="0.25">
      <c r="A91" s="2" t="s">
        <v>28</v>
      </c>
      <c r="B91" s="3" t="s">
        <v>29</v>
      </c>
      <c r="C91" s="3" t="s">
        <v>38</v>
      </c>
      <c r="D91" s="3" t="s">
        <v>27</v>
      </c>
      <c r="E91" s="3" t="s">
        <v>35</v>
      </c>
      <c r="F91" s="3" t="s">
        <v>1</v>
      </c>
      <c r="G91" s="3" t="s">
        <v>2</v>
      </c>
      <c r="H91" s="3" t="s">
        <v>3</v>
      </c>
      <c r="I91" s="3" t="s">
        <v>4</v>
      </c>
      <c r="J91" s="3" t="s">
        <v>5</v>
      </c>
      <c r="K91" s="3" t="s">
        <v>6</v>
      </c>
      <c r="L91" s="3" t="s">
        <v>7</v>
      </c>
      <c r="M91" s="3" t="s">
        <v>8</v>
      </c>
      <c r="N91" s="3" t="s">
        <v>10</v>
      </c>
      <c r="O91" s="43" t="s">
        <v>24</v>
      </c>
      <c r="P91" s="3" t="s">
        <v>39</v>
      </c>
    </row>
    <row r="92" spans="1:17" ht="5.0999999999999996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44"/>
      <c r="P92" s="7"/>
    </row>
    <row r="93" spans="1:17" ht="15" x14ac:dyDescent="0.2">
      <c r="A93" s="26" t="s">
        <v>88</v>
      </c>
      <c r="B93" s="59">
        <v>13</v>
      </c>
      <c r="C93" s="59">
        <v>48</v>
      </c>
      <c r="D93" s="59"/>
      <c r="E93" s="59">
        <v>1</v>
      </c>
      <c r="F93" s="59">
        <v>47</v>
      </c>
      <c r="G93" s="59">
        <v>32</v>
      </c>
      <c r="H93" s="99">
        <v>7</v>
      </c>
      <c r="I93" s="99">
        <v>2</v>
      </c>
      <c r="J93" s="59">
        <v>1</v>
      </c>
      <c r="K93" s="99">
        <v>16</v>
      </c>
      <c r="L93" s="99">
        <v>21</v>
      </c>
      <c r="M93" s="98">
        <f t="shared" ref="M93:M123" si="34">(G93/F93)</f>
        <v>0.68085106382978722</v>
      </c>
      <c r="N93" s="99">
        <f t="shared" ref="N93:N123" si="35">(G93+K93+L93)</f>
        <v>69</v>
      </c>
      <c r="O93" s="106">
        <f t="shared" ref="O93:O123" si="36">(N93/F93)</f>
        <v>1.4680851063829787</v>
      </c>
      <c r="P93" s="107">
        <f t="shared" ref="P93:P123" si="37">((G93-H93-I93-J93)+(2*H93)+(3*I93)+(4*J93))/F93</f>
        <v>0.97872340425531912</v>
      </c>
      <c r="Q93" s="71"/>
    </row>
    <row r="94" spans="1:17" ht="15" x14ac:dyDescent="0.2">
      <c r="A94" s="5" t="s">
        <v>95</v>
      </c>
      <c r="B94" s="59">
        <v>12</v>
      </c>
      <c r="C94" s="59">
        <v>41</v>
      </c>
      <c r="D94" s="59"/>
      <c r="E94" s="59">
        <v>1</v>
      </c>
      <c r="F94" s="59">
        <v>40</v>
      </c>
      <c r="G94" s="59">
        <v>28</v>
      </c>
      <c r="H94" s="59">
        <v>5</v>
      </c>
      <c r="I94" s="59">
        <v>1</v>
      </c>
      <c r="J94" s="99">
        <v>4</v>
      </c>
      <c r="K94" s="99">
        <v>16</v>
      </c>
      <c r="L94" s="99">
        <v>19</v>
      </c>
      <c r="M94" s="98">
        <f t="shared" si="34"/>
        <v>0.7</v>
      </c>
      <c r="N94" s="59">
        <f t="shared" si="35"/>
        <v>63</v>
      </c>
      <c r="O94" s="106">
        <f t="shared" si="36"/>
        <v>1.575</v>
      </c>
      <c r="P94" s="107">
        <f t="shared" si="37"/>
        <v>1.175</v>
      </c>
      <c r="Q94" s="71"/>
    </row>
    <row r="95" spans="1:17" ht="15" x14ac:dyDescent="0.2">
      <c r="A95" s="26" t="s">
        <v>207</v>
      </c>
      <c r="B95" s="59">
        <v>10</v>
      </c>
      <c r="C95" s="59">
        <v>35</v>
      </c>
      <c r="D95" s="59">
        <v>1</v>
      </c>
      <c r="E95" s="59"/>
      <c r="F95" s="59">
        <v>34</v>
      </c>
      <c r="G95" s="59">
        <v>24</v>
      </c>
      <c r="H95" s="59">
        <v>4</v>
      </c>
      <c r="I95" s="59">
        <v>1</v>
      </c>
      <c r="J95" s="59"/>
      <c r="K95" s="59">
        <v>12</v>
      </c>
      <c r="L95" s="59">
        <v>9</v>
      </c>
      <c r="M95" s="98">
        <f t="shared" si="34"/>
        <v>0.70588235294117652</v>
      </c>
      <c r="N95" s="59">
        <f t="shared" si="35"/>
        <v>45</v>
      </c>
      <c r="O95" s="63">
        <f t="shared" si="36"/>
        <v>1.3235294117647058</v>
      </c>
      <c r="P95" s="62">
        <f t="shared" si="37"/>
        <v>0.88235294117647056</v>
      </c>
      <c r="Q95" s="71"/>
    </row>
    <row r="96" spans="1:17" ht="15" x14ac:dyDescent="0.2">
      <c r="A96" s="5" t="s">
        <v>25</v>
      </c>
      <c r="B96" s="59">
        <v>8</v>
      </c>
      <c r="C96" s="59">
        <v>33</v>
      </c>
      <c r="D96" s="59">
        <v>2</v>
      </c>
      <c r="E96" s="59"/>
      <c r="F96" s="59">
        <v>31</v>
      </c>
      <c r="G96" s="59">
        <v>16</v>
      </c>
      <c r="H96" s="59">
        <v>3</v>
      </c>
      <c r="I96" s="59"/>
      <c r="J96" s="59"/>
      <c r="K96" s="59">
        <v>13</v>
      </c>
      <c r="L96" s="59">
        <v>4</v>
      </c>
      <c r="M96" s="60">
        <f t="shared" si="34"/>
        <v>0.5161290322580645</v>
      </c>
      <c r="N96" s="59">
        <f t="shared" si="35"/>
        <v>33</v>
      </c>
      <c r="O96" s="63">
        <f t="shared" si="36"/>
        <v>1.064516129032258</v>
      </c>
      <c r="P96" s="62">
        <f t="shared" si="37"/>
        <v>0.61290322580645162</v>
      </c>
      <c r="Q96" s="71"/>
    </row>
    <row r="97" spans="1:17" ht="15" x14ac:dyDescent="0.2">
      <c r="A97" s="66" t="s">
        <v>91</v>
      </c>
      <c r="B97" s="59">
        <v>12</v>
      </c>
      <c r="C97" s="59">
        <v>46</v>
      </c>
      <c r="D97" s="59">
        <v>2</v>
      </c>
      <c r="E97" s="59">
        <v>1</v>
      </c>
      <c r="F97" s="59">
        <v>43</v>
      </c>
      <c r="G97" s="59">
        <v>14</v>
      </c>
      <c r="H97" s="100">
        <v>2</v>
      </c>
      <c r="I97" s="59"/>
      <c r="J97" s="59"/>
      <c r="K97" s="100">
        <v>10</v>
      </c>
      <c r="L97" s="100">
        <v>7</v>
      </c>
      <c r="M97" s="101">
        <f t="shared" si="34"/>
        <v>0.32558139534883723</v>
      </c>
      <c r="N97" s="100">
        <f t="shared" si="35"/>
        <v>31</v>
      </c>
      <c r="O97" s="102">
        <f t="shared" si="36"/>
        <v>0.72093023255813948</v>
      </c>
      <c r="P97" s="103">
        <f t="shared" si="37"/>
        <v>0.37209302325581395</v>
      </c>
      <c r="Q97" s="71"/>
    </row>
    <row r="98" spans="1:17" ht="15" x14ac:dyDescent="0.2">
      <c r="A98" s="26" t="s">
        <v>208</v>
      </c>
      <c r="B98" s="59">
        <v>9</v>
      </c>
      <c r="C98" s="59">
        <v>31</v>
      </c>
      <c r="D98" s="59">
        <v>3</v>
      </c>
      <c r="E98" s="59">
        <v>2</v>
      </c>
      <c r="F98" s="59">
        <v>26</v>
      </c>
      <c r="G98" s="59">
        <v>13</v>
      </c>
      <c r="H98" s="59">
        <v>3</v>
      </c>
      <c r="I98" s="59"/>
      <c r="J98" s="59">
        <v>1</v>
      </c>
      <c r="K98" s="59">
        <v>9</v>
      </c>
      <c r="L98" s="59">
        <v>7</v>
      </c>
      <c r="M98" s="60">
        <f t="shared" si="34"/>
        <v>0.5</v>
      </c>
      <c r="N98" s="59">
        <f t="shared" si="35"/>
        <v>29</v>
      </c>
      <c r="O98" s="63">
        <f t="shared" si="36"/>
        <v>1.1153846153846154</v>
      </c>
      <c r="P98" s="62">
        <f t="shared" si="37"/>
        <v>0.73076923076923073</v>
      </c>
      <c r="Q98" s="71"/>
    </row>
    <row r="99" spans="1:17" ht="15" x14ac:dyDescent="0.2">
      <c r="A99" s="5" t="s">
        <v>135</v>
      </c>
      <c r="B99" s="59">
        <v>13</v>
      </c>
      <c r="C99" s="59">
        <v>43</v>
      </c>
      <c r="D99" s="59">
        <v>1</v>
      </c>
      <c r="E99" s="59"/>
      <c r="F99" s="59">
        <v>42</v>
      </c>
      <c r="G99" s="59">
        <v>16</v>
      </c>
      <c r="H99" s="59">
        <v>3</v>
      </c>
      <c r="I99" s="59">
        <v>1</v>
      </c>
      <c r="J99" s="59"/>
      <c r="K99" s="59">
        <v>4</v>
      </c>
      <c r="L99" s="59">
        <v>6</v>
      </c>
      <c r="M99" s="60">
        <f t="shared" si="34"/>
        <v>0.38095238095238093</v>
      </c>
      <c r="N99" s="59">
        <f t="shared" si="35"/>
        <v>26</v>
      </c>
      <c r="O99" s="63">
        <f t="shared" si="36"/>
        <v>0.61904761904761907</v>
      </c>
      <c r="P99" s="62">
        <f t="shared" si="37"/>
        <v>0.5</v>
      </c>
      <c r="Q99" s="71"/>
    </row>
    <row r="100" spans="1:17" ht="15" x14ac:dyDescent="0.2">
      <c r="A100" s="5" t="s">
        <v>151</v>
      </c>
      <c r="B100" s="59">
        <v>14</v>
      </c>
      <c r="C100" s="59">
        <v>47</v>
      </c>
      <c r="D100" s="59">
        <v>3</v>
      </c>
      <c r="E100" s="59">
        <v>2</v>
      </c>
      <c r="F100" s="59">
        <v>42</v>
      </c>
      <c r="G100" s="59">
        <v>13</v>
      </c>
      <c r="H100" s="59">
        <v>3</v>
      </c>
      <c r="I100" s="59">
        <v>1</v>
      </c>
      <c r="J100" s="59"/>
      <c r="K100" s="59">
        <v>6</v>
      </c>
      <c r="L100" s="59">
        <v>7</v>
      </c>
      <c r="M100" s="60">
        <f t="shared" si="34"/>
        <v>0.30952380952380953</v>
      </c>
      <c r="N100" s="59">
        <f t="shared" si="35"/>
        <v>26</v>
      </c>
      <c r="O100" s="63">
        <f t="shared" si="36"/>
        <v>0.61904761904761907</v>
      </c>
      <c r="P100" s="62">
        <f t="shared" si="37"/>
        <v>0.42857142857142855</v>
      </c>
      <c r="Q100" s="71"/>
    </row>
    <row r="101" spans="1:17" ht="15" x14ac:dyDescent="0.2">
      <c r="A101" s="66" t="s">
        <v>209</v>
      </c>
      <c r="B101" s="59">
        <v>9</v>
      </c>
      <c r="C101" s="59">
        <v>33</v>
      </c>
      <c r="D101" s="59"/>
      <c r="E101" s="59">
        <v>1</v>
      </c>
      <c r="F101" s="59">
        <v>32</v>
      </c>
      <c r="G101" s="59">
        <v>11</v>
      </c>
      <c r="H101" s="59"/>
      <c r="I101" s="100">
        <v>1</v>
      </c>
      <c r="J101" s="59"/>
      <c r="K101" s="100">
        <v>5</v>
      </c>
      <c r="L101" s="100">
        <v>6</v>
      </c>
      <c r="M101" s="101">
        <f t="shared" si="34"/>
        <v>0.34375</v>
      </c>
      <c r="N101" s="59">
        <f t="shared" si="35"/>
        <v>22</v>
      </c>
      <c r="O101" s="102">
        <f t="shared" si="36"/>
        <v>0.6875</v>
      </c>
      <c r="P101" s="103">
        <f t="shared" si="37"/>
        <v>0.40625</v>
      </c>
      <c r="Q101" s="71"/>
    </row>
    <row r="102" spans="1:17" ht="15" x14ac:dyDescent="0.2">
      <c r="A102" s="26" t="s">
        <v>198</v>
      </c>
      <c r="B102" s="59">
        <v>4</v>
      </c>
      <c r="C102" s="59">
        <v>15</v>
      </c>
      <c r="D102" s="59"/>
      <c r="E102" s="59"/>
      <c r="F102" s="59">
        <v>15</v>
      </c>
      <c r="G102" s="59">
        <v>9</v>
      </c>
      <c r="H102" s="59">
        <v>3</v>
      </c>
      <c r="I102" s="59"/>
      <c r="J102" s="59"/>
      <c r="K102" s="59">
        <v>3</v>
      </c>
      <c r="L102" s="59">
        <v>9</v>
      </c>
      <c r="M102" s="60">
        <f t="shared" si="34"/>
        <v>0.6</v>
      </c>
      <c r="N102" s="59">
        <f t="shared" si="35"/>
        <v>21</v>
      </c>
      <c r="O102" s="63">
        <f t="shared" si="36"/>
        <v>1.4</v>
      </c>
      <c r="P102" s="62">
        <f t="shared" si="37"/>
        <v>0.8</v>
      </c>
      <c r="Q102" s="71"/>
    </row>
    <row r="103" spans="1:17" ht="15" x14ac:dyDescent="0.2">
      <c r="A103" s="5" t="s">
        <v>46</v>
      </c>
      <c r="B103" s="59">
        <v>3</v>
      </c>
      <c r="C103" s="59">
        <v>11</v>
      </c>
      <c r="D103" s="59">
        <v>1</v>
      </c>
      <c r="E103" s="59"/>
      <c r="F103" s="59">
        <v>10</v>
      </c>
      <c r="G103" s="59">
        <v>8</v>
      </c>
      <c r="H103" s="59">
        <v>4</v>
      </c>
      <c r="I103" s="59"/>
      <c r="J103" s="59"/>
      <c r="K103" s="59">
        <v>6</v>
      </c>
      <c r="L103" s="59">
        <v>4</v>
      </c>
      <c r="M103" s="60">
        <f t="shared" si="34"/>
        <v>0.8</v>
      </c>
      <c r="N103" s="59">
        <f t="shared" si="35"/>
        <v>18</v>
      </c>
      <c r="O103" s="63">
        <f t="shared" si="36"/>
        <v>1.8</v>
      </c>
      <c r="P103" s="62">
        <f t="shared" si="37"/>
        <v>1.2</v>
      </c>
      <c r="Q103" s="71"/>
    </row>
    <row r="104" spans="1:17" ht="15" x14ac:dyDescent="0.2">
      <c r="A104" s="5" t="s">
        <v>189</v>
      </c>
      <c r="B104" s="59">
        <v>6</v>
      </c>
      <c r="C104" s="59">
        <v>18</v>
      </c>
      <c r="D104" s="59"/>
      <c r="E104" s="59"/>
      <c r="F104" s="59">
        <v>18</v>
      </c>
      <c r="G104" s="59">
        <v>8</v>
      </c>
      <c r="H104" s="59">
        <v>1</v>
      </c>
      <c r="I104" s="59">
        <v>1</v>
      </c>
      <c r="J104" s="59"/>
      <c r="K104" s="59">
        <v>5</v>
      </c>
      <c r="L104" s="59">
        <v>5</v>
      </c>
      <c r="M104" s="60">
        <f t="shared" si="34"/>
        <v>0.44444444444444442</v>
      </c>
      <c r="N104" s="59">
        <f t="shared" si="35"/>
        <v>18</v>
      </c>
      <c r="O104" s="63">
        <f t="shared" si="36"/>
        <v>1</v>
      </c>
      <c r="P104" s="62">
        <f t="shared" si="37"/>
        <v>0.61111111111111116</v>
      </c>
      <c r="Q104" s="71"/>
    </row>
    <row r="105" spans="1:17" ht="15" x14ac:dyDescent="0.2">
      <c r="A105" s="66" t="s">
        <v>107</v>
      </c>
      <c r="B105" s="59">
        <v>12</v>
      </c>
      <c r="C105" s="59">
        <v>39</v>
      </c>
      <c r="D105" s="59">
        <v>1</v>
      </c>
      <c r="E105" s="59"/>
      <c r="F105" s="59">
        <v>38</v>
      </c>
      <c r="G105" s="59">
        <v>8</v>
      </c>
      <c r="H105" s="59"/>
      <c r="I105" s="59"/>
      <c r="J105" s="59"/>
      <c r="K105" s="59">
        <v>4</v>
      </c>
      <c r="L105" s="59">
        <v>5</v>
      </c>
      <c r="M105" s="60">
        <f t="shared" si="34"/>
        <v>0.21052631578947367</v>
      </c>
      <c r="N105" s="59">
        <f t="shared" si="35"/>
        <v>17</v>
      </c>
      <c r="O105" s="63">
        <f t="shared" si="36"/>
        <v>0.44736842105263158</v>
      </c>
      <c r="P105" s="62">
        <f t="shared" si="37"/>
        <v>0.21052631578947367</v>
      </c>
      <c r="Q105" s="71"/>
    </row>
    <row r="106" spans="1:17" ht="15" x14ac:dyDescent="0.2">
      <c r="A106" s="5" t="s">
        <v>245</v>
      </c>
      <c r="B106" s="59">
        <v>3</v>
      </c>
      <c r="C106" s="59">
        <v>9</v>
      </c>
      <c r="D106" s="59"/>
      <c r="E106" s="59"/>
      <c r="F106" s="59">
        <v>9</v>
      </c>
      <c r="G106" s="59">
        <v>5</v>
      </c>
      <c r="H106" s="59">
        <v>1</v>
      </c>
      <c r="I106" s="99">
        <v>2</v>
      </c>
      <c r="J106" s="59"/>
      <c r="K106" s="59">
        <v>3</v>
      </c>
      <c r="L106" s="59">
        <v>5</v>
      </c>
      <c r="M106" s="60">
        <f t="shared" si="34"/>
        <v>0.55555555555555558</v>
      </c>
      <c r="N106" s="59">
        <f t="shared" si="35"/>
        <v>13</v>
      </c>
      <c r="O106" s="63">
        <f t="shared" si="36"/>
        <v>1.4444444444444444</v>
      </c>
      <c r="P106" s="62">
        <f t="shared" si="37"/>
        <v>1.1111111111111112</v>
      </c>
      <c r="Q106" s="71"/>
    </row>
    <row r="107" spans="1:17" ht="15" x14ac:dyDescent="0.2">
      <c r="A107" s="26" t="s">
        <v>211</v>
      </c>
      <c r="B107" s="59">
        <v>3</v>
      </c>
      <c r="C107" s="59">
        <v>9</v>
      </c>
      <c r="D107" s="59"/>
      <c r="E107" s="59"/>
      <c r="F107" s="59">
        <v>9</v>
      </c>
      <c r="G107" s="59">
        <v>7</v>
      </c>
      <c r="H107" s="59"/>
      <c r="I107" s="59"/>
      <c r="J107" s="59"/>
      <c r="K107" s="59">
        <v>4</v>
      </c>
      <c r="L107" s="59">
        <v>1</v>
      </c>
      <c r="M107" s="60">
        <f t="shared" si="34"/>
        <v>0.77777777777777779</v>
      </c>
      <c r="N107" s="59">
        <f t="shared" si="35"/>
        <v>12</v>
      </c>
      <c r="O107" s="63">
        <f t="shared" si="36"/>
        <v>1.3333333333333333</v>
      </c>
      <c r="P107" s="62">
        <f t="shared" si="37"/>
        <v>0.77777777777777779</v>
      </c>
      <c r="Q107" s="71"/>
    </row>
    <row r="108" spans="1:17" ht="15" x14ac:dyDescent="0.2">
      <c r="A108" s="5" t="s">
        <v>109</v>
      </c>
      <c r="B108" s="59">
        <v>3</v>
      </c>
      <c r="C108" s="59">
        <v>10</v>
      </c>
      <c r="D108" s="59"/>
      <c r="E108" s="59"/>
      <c r="F108" s="59">
        <v>10</v>
      </c>
      <c r="G108" s="59">
        <v>5</v>
      </c>
      <c r="H108" s="59">
        <v>1</v>
      </c>
      <c r="I108" s="59"/>
      <c r="J108" s="59"/>
      <c r="K108" s="59">
        <v>2</v>
      </c>
      <c r="L108" s="59">
        <v>2</v>
      </c>
      <c r="M108" s="60">
        <f t="shared" si="34"/>
        <v>0.5</v>
      </c>
      <c r="N108" s="59">
        <f t="shared" si="35"/>
        <v>9</v>
      </c>
      <c r="O108" s="63">
        <f t="shared" si="36"/>
        <v>0.9</v>
      </c>
      <c r="P108" s="62">
        <f t="shared" si="37"/>
        <v>0.6</v>
      </c>
      <c r="Q108" s="71"/>
    </row>
    <row r="109" spans="1:17" ht="15" x14ac:dyDescent="0.2">
      <c r="A109" s="5" t="s">
        <v>75</v>
      </c>
      <c r="B109" s="59">
        <v>3</v>
      </c>
      <c r="C109" s="59">
        <v>10</v>
      </c>
      <c r="D109" s="59"/>
      <c r="E109" s="59"/>
      <c r="F109" s="59">
        <v>10</v>
      </c>
      <c r="G109" s="59">
        <v>4</v>
      </c>
      <c r="H109" s="59"/>
      <c r="I109" s="59"/>
      <c r="J109" s="59"/>
      <c r="K109" s="59">
        <v>3</v>
      </c>
      <c r="L109" s="59">
        <v>1</v>
      </c>
      <c r="M109" s="60">
        <f t="shared" si="34"/>
        <v>0.4</v>
      </c>
      <c r="N109" s="59">
        <f t="shared" si="35"/>
        <v>8</v>
      </c>
      <c r="O109" s="63">
        <f t="shared" si="36"/>
        <v>0.8</v>
      </c>
      <c r="P109" s="62">
        <f t="shared" si="37"/>
        <v>0.4</v>
      </c>
      <c r="Q109" s="71"/>
    </row>
    <row r="110" spans="1:17" ht="15" x14ac:dyDescent="0.2">
      <c r="A110" s="26" t="s">
        <v>223</v>
      </c>
      <c r="B110" s="59">
        <v>1</v>
      </c>
      <c r="C110" s="59">
        <v>5</v>
      </c>
      <c r="D110" s="59"/>
      <c r="E110" s="59"/>
      <c r="F110" s="59">
        <v>5</v>
      </c>
      <c r="G110" s="59">
        <v>3</v>
      </c>
      <c r="H110" s="59">
        <v>1</v>
      </c>
      <c r="I110" s="59"/>
      <c r="J110" s="59"/>
      <c r="K110" s="59">
        <v>2</v>
      </c>
      <c r="L110" s="59">
        <v>2</v>
      </c>
      <c r="M110" s="60">
        <f t="shared" si="34"/>
        <v>0.6</v>
      </c>
      <c r="N110" s="59">
        <f t="shared" si="35"/>
        <v>7</v>
      </c>
      <c r="O110" s="63">
        <f t="shared" si="36"/>
        <v>1.4</v>
      </c>
      <c r="P110" s="62">
        <f t="shared" si="37"/>
        <v>0.8</v>
      </c>
      <c r="Q110" s="71"/>
    </row>
    <row r="111" spans="1:17" ht="15" x14ac:dyDescent="0.2">
      <c r="A111" s="26" t="s">
        <v>136</v>
      </c>
      <c r="B111" s="59">
        <v>2</v>
      </c>
      <c r="C111" s="59">
        <v>7</v>
      </c>
      <c r="D111" s="59">
        <v>1</v>
      </c>
      <c r="E111" s="59">
        <v>1</v>
      </c>
      <c r="F111" s="59">
        <v>5</v>
      </c>
      <c r="G111" s="59">
        <v>3</v>
      </c>
      <c r="H111" s="59"/>
      <c r="I111" s="59"/>
      <c r="J111" s="59"/>
      <c r="K111" s="59">
        <v>1</v>
      </c>
      <c r="L111" s="59">
        <v>3</v>
      </c>
      <c r="M111" s="60">
        <f t="shared" si="34"/>
        <v>0.6</v>
      </c>
      <c r="N111" s="59">
        <f t="shared" si="35"/>
        <v>7</v>
      </c>
      <c r="O111" s="63">
        <f t="shared" si="36"/>
        <v>1.4</v>
      </c>
      <c r="P111" s="62">
        <f t="shared" si="37"/>
        <v>0.6</v>
      </c>
      <c r="Q111" s="71"/>
    </row>
    <row r="112" spans="1:17" ht="15" x14ac:dyDescent="0.2">
      <c r="A112" s="5" t="s">
        <v>190</v>
      </c>
      <c r="B112" s="59">
        <v>1</v>
      </c>
      <c r="C112" s="59">
        <v>4</v>
      </c>
      <c r="D112" s="59"/>
      <c r="E112" s="59"/>
      <c r="F112" s="59">
        <v>4</v>
      </c>
      <c r="G112" s="59">
        <v>3</v>
      </c>
      <c r="H112" s="59">
        <v>1</v>
      </c>
      <c r="I112" s="59"/>
      <c r="J112" s="59"/>
      <c r="K112" s="59"/>
      <c r="L112" s="59">
        <v>3</v>
      </c>
      <c r="M112" s="60">
        <f t="shared" si="34"/>
        <v>0.75</v>
      </c>
      <c r="N112" s="59">
        <f t="shared" si="35"/>
        <v>6</v>
      </c>
      <c r="O112" s="63">
        <f t="shared" si="36"/>
        <v>1.5</v>
      </c>
      <c r="P112" s="62">
        <f t="shared" si="37"/>
        <v>1</v>
      </c>
      <c r="Q112" s="71"/>
    </row>
    <row r="113" spans="1:17" ht="15" x14ac:dyDescent="0.2">
      <c r="A113" s="66" t="s">
        <v>210</v>
      </c>
      <c r="B113" s="59">
        <v>4</v>
      </c>
      <c r="C113" s="59">
        <v>11</v>
      </c>
      <c r="D113" s="59"/>
      <c r="E113" s="59"/>
      <c r="F113" s="59">
        <v>11</v>
      </c>
      <c r="G113" s="59">
        <v>4</v>
      </c>
      <c r="H113" s="59"/>
      <c r="I113" s="59"/>
      <c r="J113" s="59"/>
      <c r="K113" s="59">
        <v>1</v>
      </c>
      <c r="L113" s="59">
        <v>1</v>
      </c>
      <c r="M113" s="60">
        <f t="shared" si="34"/>
        <v>0.36363636363636365</v>
      </c>
      <c r="N113" s="59">
        <f t="shared" si="35"/>
        <v>6</v>
      </c>
      <c r="O113" s="63">
        <f t="shared" si="36"/>
        <v>0.54545454545454541</v>
      </c>
      <c r="P113" s="62">
        <f t="shared" si="37"/>
        <v>0.36363636363636365</v>
      </c>
      <c r="Q113" s="71"/>
    </row>
    <row r="114" spans="1:17" ht="15" x14ac:dyDescent="0.2">
      <c r="A114" s="66" t="s">
        <v>171</v>
      </c>
      <c r="B114" s="59">
        <v>2</v>
      </c>
      <c r="C114" s="59">
        <v>7</v>
      </c>
      <c r="D114" s="59"/>
      <c r="E114" s="59"/>
      <c r="F114" s="59">
        <v>7</v>
      </c>
      <c r="G114" s="59">
        <v>3</v>
      </c>
      <c r="H114" s="59"/>
      <c r="I114" s="59"/>
      <c r="J114" s="59"/>
      <c r="K114" s="59">
        <v>2</v>
      </c>
      <c r="L114" s="59"/>
      <c r="M114" s="60">
        <f t="shared" si="34"/>
        <v>0.42857142857142855</v>
      </c>
      <c r="N114" s="59">
        <f t="shared" si="35"/>
        <v>5</v>
      </c>
      <c r="O114" s="63">
        <f t="shared" si="36"/>
        <v>0.7142857142857143</v>
      </c>
      <c r="P114" s="62">
        <f t="shared" si="37"/>
        <v>0.42857142857142855</v>
      </c>
      <c r="Q114" s="71"/>
    </row>
    <row r="115" spans="1:17" ht="15" x14ac:dyDescent="0.2">
      <c r="A115" s="5" t="s">
        <v>191</v>
      </c>
      <c r="B115" s="59">
        <v>1</v>
      </c>
      <c r="C115" s="59">
        <v>3</v>
      </c>
      <c r="D115" s="59"/>
      <c r="E115" s="59"/>
      <c r="F115" s="59">
        <v>3</v>
      </c>
      <c r="G115" s="59">
        <v>2</v>
      </c>
      <c r="H115" s="59"/>
      <c r="I115" s="59"/>
      <c r="J115" s="59"/>
      <c r="K115" s="59">
        <v>1</v>
      </c>
      <c r="L115" s="59">
        <v>1</v>
      </c>
      <c r="M115" s="60">
        <f t="shared" si="34"/>
        <v>0.66666666666666663</v>
      </c>
      <c r="N115" s="59">
        <f t="shared" si="35"/>
        <v>4</v>
      </c>
      <c r="O115" s="63">
        <f t="shared" si="36"/>
        <v>1.3333333333333333</v>
      </c>
      <c r="P115" s="62">
        <f t="shared" si="37"/>
        <v>0.66666666666666663</v>
      </c>
      <c r="Q115" s="71"/>
    </row>
    <row r="116" spans="1:17" ht="15" x14ac:dyDescent="0.2">
      <c r="A116" s="66" t="s">
        <v>150</v>
      </c>
      <c r="B116" s="59">
        <v>1</v>
      </c>
      <c r="C116" s="59">
        <v>4</v>
      </c>
      <c r="D116" s="59"/>
      <c r="E116" s="59"/>
      <c r="F116" s="59">
        <v>4</v>
      </c>
      <c r="G116" s="59">
        <v>3</v>
      </c>
      <c r="H116" s="59"/>
      <c r="I116" s="59"/>
      <c r="J116" s="59"/>
      <c r="K116" s="59"/>
      <c r="L116" s="59">
        <v>1</v>
      </c>
      <c r="M116" s="60">
        <f t="shared" si="34"/>
        <v>0.75</v>
      </c>
      <c r="N116" s="59">
        <f t="shared" si="35"/>
        <v>4</v>
      </c>
      <c r="O116" s="63">
        <f t="shared" si="36"/>
        <v>1</v>
      </c>
      <c r="P116" s="62">
        <f t="shared" si="37"/>
        <v>0.75</v>
      </c>
      <c r="Q116" s="71"/>
    </row>
    <row r="117" spans="1:17" ht="15" x14ac:dyDescent="0.2">
      <c r="A117" s="66" t="s">
        <v>138</v>
      </c>
      <c r="B117" s="59">
        <v>1</v>
      </c>
      <c r="C117" s="59">
        <v>3</v>
      </c>
      <c r="D117" s="59"/>
      <c r="E117" s="59"/>
      <c r="F117" s="59">
        <v>3</v>
      </c>
      <c r="G117" s="59">
        <v>2</v>
      </c>
      <c r="H117" s="59"/>
      <c r="I117" s="59"/>
      <c r="J117" s="59"/>
      <c r="K117" s="59">
        <v>1</v>
      </c>
      <c r="L117" s="59"/>
      <c r="M117" s="60">
        <f t="shared" si="34"/>
        <v>0.66666666666666663</v>
      </c>
      <c r="N117" s="59">
        <f t="shared" si="35"/>
        <v>3</v>
      </c>
      <c r="O117" s="63">
        <f t="shared" si="36"/>
        <v>1</v>
      </c>
      <c r="P117" s="62">
        <f t="shared" si="37"/>
        <v>0.66666666666666663</v>
      </c>
      <c r="Q117" s="71"/>
    </row>
    <row r="118" spans="1:17" ht="15" x14ac:dyDescent="0.2">
      <c r="A118" s="66" t="s">
        <v>137</v>
      </c>
      <c r="B118" s="59">
        <v>1</v>
      </c>
      <c r="C118" s="59">
        <v>3</v>
      </c>
      <c r="D118" s="59"/>
      <c r="E118" s="59"/>
      <c r="F118" s="59">
        <v>3</v>
      </c>
      <c r="G118" s="59">
        <v>2</v>
      </c>
      <c r="H118" s="59"/>
      <c r="I118" s="59"/>
      <c r="J118" s="59"/>
      <c r="K118" s="59"/>
      <c r="L118" s="59"/>
      <c r="M118" s="60">
        <f t="shared" si="34"/>
        <v>0.66666666666666663</v>
      </c>
      <c r="N118" s="59">
        <f t="shared" si="35"/>
        <v>2</v>
      </c>
      <c r="O118" s="63">
        <f t="shared" si="36"/>
        <v>0.66666666666666663</v>
      </c>
      <c r="P118" s="62">
        <f t="shared" si="37"/>
        <v>0.66666666666666663</v>
      </c>
      <c r="Q118" s="71"/>
    </row>
    <row r="119" spans="1:17" ht="15" x14ac:dyDescent="0.2">
      <c r="A119" s="66" t="s">
        <v>246</v>
      </c>
      <c r="B119" s="59">
        <v>1</v>
      </c>
      <c r="C119" s="59">
        <v>3</v>
      </c>
      <c r="D119" s="59"/>
      <c r="E119" s="59"/>
      <c r="F119" s="59">
        <v>3</v>
      </c>
      <c r="G119" s="59">
        <v>1</v>
      </c>
      <c r="H119" s="59"/>
      <c r="I119" s="59"/>
      <c r="J119" s="59"/>
      <c r="K119" s="59">
        <v>1</v>
      </c>
      <c r="L119" s="59"/>
      <c r="M119" s="60">
        <f t="shared" si="34"/>
        <v>0.33333333333333331</v>
      </c>
      <c r="N119" s="59">
        <f t="shared" si="35"/>
        <v>2</v>
      </c>
      <c r="O119" s="63">
        <f t="shared" si="36"/>
        <v>0.66666666666666663</v>
      </c>
      <c r="P119" s="62">
        <f t="shared" si="37"/>
        <v>0.33333333333333331</v>
      </c>
      <c r="Q119" s="71"/>
    </row>
    <row r="120" spans="1:17" ht="15" x14ac:dyDescent="0.2">
      <c r="A120" s="5" t="s">
        <v>152</v>
      </c>
      <c r="B120" s="59">
        <v>1</v>
      </c>
      <c r="C120" s="59">
        <v>3</v>
      </c>
      <c r="D120" s="59"/>
      <c r="E120" s="59"/>
      <c r="F120" s="59">
        <v>3</v>
      </c>
      <c r="G120" s="59">
        <v>1</v>
      </c>
      <c r="H120" s="59"/>
      <c r="I120" s="59"/>
      <c r="J120" s="59"/>
      <c r="K120" s="59"/>
      <c r="L120" s="59"/>
      <c r="M120" s="60">
        <f t="shared" si="34"/>
        <v>0.33333333333333331</v>
      </c>
      <c r="N120" s="59">
        <f t="shared" si="35"/>
        <v>1</v>
      </c>
      <c r="O120" s="63">
        <f t="shared" si="36"/>
        <v>0.33333333333333331</v>
      </c>
      <c r="P120" s="62">
        <f t="shared" si="37"/>
        <v>0.33333333333333331</v>
      </c>
      <c r="Q120" s="71"/>
    </row>
    <row r="121" spans="1:17" ht="15" x14ac:dyDescent="0.2">
      <c r="A121" s="5" t="s">
        <v>139</v>
      </c>
      <c r="B121" s="59">
        <v>1</v>
      </c>
      <c r="C121" s="59">
        <v>4</v>
      </c>
      <c r="D121" s="59"/>
      <c r="E121" s="59"/>
      <c r="F121" s="59">
        <v>4</v>
      </c>
      <c r="G121" s="59"/>
      <c r="H121" s="59"/>
      <c r="I121" s="59"/>
      <c r="J121" s="59"/>
      <c r="K121" s="59"/>
      <c r="L121" s="59">
        <v>1</v>
      </c>
      <c r="M121" s="60">
        <f t="shared" si="34"/>
        <v>0</v>
      </c>
      <c r="N121" s="59">
        <f t="shared" si="35"/>
        <v>1</v>
      </c>
      <c r="O121" s="63">
        <f t="shared" si="36"/>
        <v>0.25</v>
      </c>
      <c r="P121" s="62">
        <f t="shared" si="37"/>
        <v>0</v>
      </c>
      <c r="Q121" s="71"/>
    </row>
    <row r="122" spans="1:17" ht="15" x14ac:dyDescent="0.2">
      <c r="A122" s="66" t="s">
        <v>165</v>
      </c>
      <c r="B122" s="59">
        <v>1</v>
      </c>
      <c r="C122" s="59">
        <v>3</v>
      </c>
      <c r="D122" s="59"/>
      <c r="E122" s="59"/>
      <c r="F122" s="59">
        <v>3</v>
      </c>
      <c r="G122" s="59"/>
      <c r="H122" s="59"/>
      <c r="I122" s="59"/>
      <c r="J122" s="59"/>
      <c r="K122" s="59"/>
      <c r="L122" s="59"/>
      <c r="M122" s="60">
        <f t="shared" si="34"/>
        <v>0</v>
      </c>
      <c r="N122" s="59">
        <f t="shared" si="35"/>
        <v>0</v>
      </c>
      <c r="O122" s="63">
        <f t="shared" si="36"/>
        <v>0</v>
      </c>
      <c r="P122" s="62">
        <f t="shared" si="37"/>
        <v>0</v>
      </c>
      <c r="Q122" s="71"/>
    </row>
    <row r="123" spans="1:17" ht="15" x14ac:dyDescent="0.2">
      <c r="A123" s="66" t="s">
        <v>166</v>
      </c>
      <c r="B123" s="59">
        <v>1</v>
      </c>
      <c r="C123" s="59">
        <v>3</v>
      </c>
      <c r="D123" s="59"/>
      <c r="E123" s="59"/>
      <c r="F123" s="59">
        <v>3</v>
      </c>
      <c r="G123" s="59"/>
      <c r="H123" s="59"/>
      <c r="I123" s="59"/>
      <c r="J123" s="59"/>
      <c r="K123" s="59"/>
      <c r="L123" s="59"/>
      <c r="M123" s="60">
        <f t="shared" si="34"/>
        <v>0</v>
      </c>
      <c r="N123" s="59">
        <f t="shared" si="35"/>
        <v>0</v>
      </c>
      <c r="O123" s="63">
        <f t="shared" si="36"/>
        <v>0</v>
      </c>
      <c r="P123" s="62">
        <f t="shared" si="37"/>
        <v>0</v>
      </c>
      <c r="Q123" s="71"/>
    </row>
    <row r="124" spans="1:17" ht="15" x14ac:dyDescent="0.2">
      <c r="A124" s="87" t="s">
        <v>100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60" t="e">
        <f t="shared" ref="M124:M125" si="38">(G124/F124)</f>
        <v>#DIV/0!</v>
      </c>
      <c r="N124" s="59">
        <f t="shared" ref="N124:N125" si="39">(G124+K124+L124)</f>
        <v>0</v>
      </c>
      <c r="O124" s="63" t="e">
        <f t="shared" ref="O124:O125" si="40">(N124/F124)</f>
        <v>#DIV/0!</v>
      </c>
      <c r="P124" s="62" t="e">
        <f t="shared" ref="P124:P125" si="41">((G124-H124-I124-J124)+(2*H124)+(3*I124)+(4*J124))/F124</f>
        <v>#DIV/0!</v>
      </c>
      <c r="Q124" s="71"/>
    </row>
    <row r="125" spans="1:17" ht="15" x14ac:dyDescent="0.2">
      <c r="A125" s="84" t="s">
        <v>90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60" t="e">
        <f t="shared" si="38"/>
        <v>#DIV/0!</v>
      </c>
      <c r="N125" s="59">
        <f t="shared" si="39"/>
        <v>0</v>
      </c>
      <c r="O125" s="63" t="e">
        <f t="shared" si="40"/>
        <v>#DIV/0!</v>
      </c>
      <c r="P125" s="62" t="e">
        <f t="shared" si="41"/>
        <v>#DIV/0!</v>
      </c>
      <c r="Q125" s="71"/>
    </row>
    <row r="126" spans="1:17" ht="5.0999999999999996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44"/>
      <c r="P126" s="44"/>
    </row>
    <row r="127" spans="1:17" ht="15" x14ac:dyDescent="0.2">
      <c r="A127" s="5" t="s">
        <v>9</v>
      </c>
      <c r="B127" s="5"/>
      <c r="C127" s="41">
        <f t="shared" ref="C127:L127" si="42">SUM(C93:C126)</f>
        <v>541</v>
      </c>
      <c r="D127" s="6">
        <f t="shared" si="42"/>
        <v>15</v>
      </c>
      <c r="E127" s="6">
        <f t="shared" si="42"/>
        <v>9</v>
      </c>
      <c r="F127" s="41">
        <f t="shared" si="42"/>
        <v>517</v>
      </c>
      <c r="G127" s="41">
        <f t="shared" si="42"/>
        <v>248</v>
      </c>
      <c r="H127" s="6">
        <f t="shared" si="42"/>
        <v>42</v>
      </c>
      <c r="I127" s="6">
        <f t="shared" si="42"/>
        <v>10</v>
      </c>
      <c r="J127" s="6">
        <f t="shared" si="42"/>
        <v>6</v>
      </c>
      <c r="K127" s="46">
        <f t="shared" si="42"/>
        <v>130</v>
      </c>
      <c r="L127" s="41">
        <f t="shared" si="42"/>
        <v>130</v>
      </c>
      <c r="M127" s="1">
        <f>(G127/F127)</f>
        <v>0.47969052224371372</v>
      </c>
      <c r="N127" s="27">
        <f>G127+K127+L127</f>
        <v>508</v>
      </c>
      <c r="O127" s="45">
        <f>N127/F127</f>
        <v>0.98259187620889743</v>
      </c>
      <c r="P127" s="42">
        <f>((G127-H127-I127-J127)+(2*H127)+(3*I127)+(4*J127))/F127</f>
        <v>0.63442940038684714</v>
      </c>
    </row>
    <row r="128" spans="1:17" ht="30" customHeight="1" x14ac:dyDescent="0.4">
      <c r="A128" s="111" t="s">
        <v>72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2"/>
    </row>
    <row r="129" spans="1:16" ht="15.75" x14ac:dyDescent="0.25">
      <c r="A129" s="2" t="s">
        <v>28</v>
      </c>
      <c r="B129" s="3" t="s">
        <v>29</v>
      </c>
      <c r="C129" s="3" t="s">
        <v>38</v>
      </c>
      <c r="D129" s="3" t="s">
        <v>27</v>
      </c>
      <c r="E129" s="3" t="s">
        <v>35</v>
      </c>
      <c r="F129" s="3" t="s">
        <v>1</v>
      </c>
      <c r="G129" s="3" t="s">
        <v>2</v>
      </c>
      <c r="H129" s="3" t="s">
        <v>3</v>
      </c>
      <c r="I129" s="3" t="s">
        <v>4</v>
      </c>
      <c r="J129" s="3" t="s">
        <v>5</v>
      </c>
      <c r="K129" s="3" t="s">
        <v>6</v>
      </c>
      <c r="L129" s="3" t="s">
        <v>7</v>
      </c>
      <c r="M129" s="3" t="s">
        <v>8</v>
      </c>
      <c r="N129" s="3" t="s">
        <v>10</v>
      </c>
      <c r="O129" s="43" t="s">
        <v>24</v>
      </c>
      <c r="P129" s="3" t="s">
        <v>39</v>
      </c>
    </row>
    <row r="130" spans="1:16" ht="5.0999999999999996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44"/>
      <c r="P130" s="7"/>
    </row>
    <row r="131" spans="1:16" ht="15" x14ac:dyDescent="0.2">
      <c r="A131" s="5" t="s">
        <v>80</v>
      </c>
      <c r="B131" s="59">
        <v>13</v>
      </c>
      <c r="C131" s="59">
        <v>45</v>
      </c>
      <c r="D131" s="59"/>
      <c r="E131" s="59">
        <v>1</v>
      </c>
      <c r="F131" s="59">
        <v>44</v>
      </c>
      <c r="G131" s="59">
        <v>26</v>
      </c>
      <c r="H131" s="59">
        <v>3</v>
      </c>
      <c r="I131" s="99">
        <v>2</v>
      </c>
      <c r="J131" s="99">
        <v>5</v>
      </c>
      <c r="K131" s="59">
        <v>14</v>
      </c>
      <c r="L131" s="99">
        <v>17</v>
      </c>
      <c r="M131" s="60">
        <f t="shared" ref="M131:M151" si="43">(G131/F131)</f>
        <v>0.59090909090909094</v>
      </c>
      <c r="N131" s="59">
        <f t="shared" ref="N131:N151" si="44">(G131+K131+L131)</f>
        <v>57</v>
      </c>
      <c r="O131" s="63">
        <f t="shared" ref="O131:O151" si="45">(N131/F131)</f>
        <v>1.2954545454545454</v>
      </c>
      <c r="P131" s="107">
        <f t="shared" ref="P131:P151" si="46">((G131-H131-I131-J131)+(2*H131)+(3*I131)+(4*J131))/F131</f>
        <v>1.0909090909090908</v>
      </c>
    </row>
    <row r="132" spans="1:16" ht="15" x14ac:dyDescent="0.2">
      <c r="A132" s="5" t="s">
        <v>112</v>
      </c>
      <c r="B132" s="59">
        <v>14</v>
      </c>
      <c r="C132" s="59">
        <v>49</v>
      </c>
      <c r="D132" s="59">
        <v>1</v>
      </c>
      <c r="E132" s="59"/>
      <c r="F132" s="59">
        <v>48</v>
      </c>
      <c r="G132" s="59">
        <v>29</v>
      </c>
      <c r="H132" s="59">
        <v>6</v>
      </c>
      <c r="I132" s="99">
        <v>2</v>
      </c>
      <c r="J132" s="59"/>
      <c r="K132" s="59">
        <v>12</v>
      </c>
      <c r="L132" s="59">
        <v>7</v>
      </c>
      <c r="M132" s="60">
        <f t="shared" si="43"/>
        <v>0.60416666666666663</v>
      </c>
      <c r="N132" s="59">
        <f t="shared" si="44"/>
        <v>48</v>
      </c>
      <c r="O132" s="63">
        <f t="shared" si="45"/>
        <v>1</v>
      </c>
      <c r="P132" s="62">
        <f t="shared" si="46"/>
        <v>0.8125</v>
      </c>
    </row>
    <row r="133" spans="1:16" ht="15" x14ac:dyDescent="0.2">
      <c r="A133" s="5" t="s">
        <v>109</v>
      </c>
      <c r="B133" s="59">
        <v>14</v>
      </c>
      <c r="C133" s="59">
        <v>48</v>
      </c>
      <c r="D133" s="59">
        <v>4</v>
      </c>
      <c r="E133" s="59"/>
      <c r="F133" s="59">
        <v>44</v>
      </c>
      <c r="G133" s="59">
        <v>22</v>
      </c>
      <c r="H133" s="59">
        <v>4</v>
      </c>
      <c r="I133" s="59">
        <v>1</v>
      </c>
      <c r="J133" s="59"/>
      <c r="K133" s="59">
        <v>9</v>
      </c>
      <c r="L133" s="59">
        <v>13</v>
      </c>
      <c r="M133" s="60">
        <f t="shared" si="43"/>
        <v>0.5</v>
      </c>
      <c r="N133" s="59">
        <f t="shared" si="44"/>
        <v>44</v>
      </c>
      <c r="O133" s="63">
        <f t="shared" si="45"/>
        <v>1</v>
      </c>
      <c r="P133" s="62">
        <f t="shared" si="46"/>
        <v>0.63636363636363635</v>
      </c>
    </row>
    <row r="134" spans="1:16" ht="15" x14ac:dyDescent="0.2">
      <c r="A134" s="5" t="s">
        <v>93</v>
      </c>
      <c r="B134" s="59">
        <v>12</v>
      </c>
      <c r="C134" s="59">
        <v>44</v>
      </c>
      <c r="D134" s="59"/>
      <c r="E134" s="59"/>
      <c r="F134" s="59">
        <v>44</v>
      </c>
      <c r="G134" s="59">
        <v>23</v>
      </c>
      <c r="H134" s="59">
        <v>5</v>
      </c>
      <c r="I134" s="99">
        <v>3</v>
      </c>
      <c r="J134" s="59"/>
      <c r="K134" s="59">
        <v>11</v>
      </c>
      <c r="L134" s="59">
        <v>5</v>
      </c>
      <c r="M134" s="60">
        <f t="shared" si="43"/>
        <v>0.52272727272727271</v>
      </c>
      <c r="N134" s="59">
        <f t="shared" si="44"/>
        <v>39</v>
      </c>
      <c r="O134" s="63">
        <f t="shared" si="45"/>
        <v>0.88636363636363635</v>
      </c>
      <c r="P134" s="62">
        <f t="shared" si="46"/>
        <v>0.77272727272727271</v>
      </c>
    </row>
    <row r="135" spans="1:16" ht="15" x14ac:dyDescent="0.2">
      <c r="A135" s="5" t="s">
        <v>56</v>
      </c>
      <c r="B135" s="59">
        <v>12</v>
      </c>
      <c r="C135" s="59">
        <v>39</v>
      </c>
      <c r="D135" s="59"/>
      <c r="E135" s="59">
        <v>2</v>
      </c>
      <c r="F135" s="59">
        <v>37</v>
      </c>
      <c r="G135" s="59">
        <v>19</v>
      </c>
      <c r="H135" s="59">
        <v>1</v>
      </c>
      <c r="I135" s="59"/>
      <c r="J135" s="59"/>
      <c r="K135" s="59">
        <v>6</v>
      </c>
      <c r="L135" s="59">
        <v>7</v>
      </c>
      <c r="M135" s="60">
        <f t="shared" si="43"/>
        <v>0.51351351351351349</v>
      </c>
      <c r="N135" s="59">
        <f t="shared" si="44"/>
        <v>32</v>
      </c>
      <c r="O135" s="63">
        <f t="shared" si="45"/>
        <v>0.86486486486486491</v>
      </c>
      <c r="P135" s="62">
        <f t="shared" si="46"/>
        <v>0.54054054054054057</v>
      </c>
    </row>
    <row r="136" spans="1:16" ht="15" x14ac:dyDescent="0.2">
      <c r="A136" s="5" t="s">
        <v>159</v>
      </c>
      <c r="B136" s="59">
        <v>13</v>
      </c>
      <c r="C136" s="59">
        <v>41</v>
      </c>
      <c r="D136" s="59"/>
      <c r="E136" s="59">
        <v>1</v>
      </c>
      <c r="F136" s="59">
        <v>40</v>
      </c>
      <c r="G136" s="59">
        <v>18</v>
      </c>
      <c r="H136" s="59">
        <v>5</v>
      </c>
      <c r="I136" s="59"/>
      <c r="J136" s="59"/>
      <c r="K136" s="59">
        <v>7</v>
      </c>
      <c r="L136" s="59">
        <v>7</v>
      </c>
      <c r="M136" s="60">
        <f t="shared" si="43"/>
        <v>0.45</v>
      </c>
      <c r="N136" s="59">
        <f t="shared" si="44"/>
        <v>32</v>
      </c>
      <c r="O136" s="63">
        <f t="shared" si="45"/>
        <v>0.8</v>
      </c>
      <c r="P136" s="62">
        <f t="shared" si="46"/>
        <v>0.57499999999999996</v>
      </c>
    </row>
    <row r="137" spans="1:16" ht="15" x14ac:dyDescent="0.2">
      <c r="A137" s="66" t="s">
        <v>108</v>
      </c>
      <c r="B137" s="59">
        <v>12</v>
      </c>
      <c r="C137" s="59">
        <v>43</v>
      </c>
      <c r="D137" s="59"/>
      <c r="E137" s="59">
        <v>1</v>
      </c>
      <c r="F137" s="59">
        <v>42</v>
      </c>
      <c r="G137" s="59">
        <v>14</v>
      </c>
      <c r="H137" s="100">
        <v>1</v>
      </c>
      <c r="I137" s="100">
        <v>3</v>
      </c>
      <c r="J137" s="59"/>
      <c r="K137" s="100">
        <v>7</v>
      </c>
      <c r="L137" s="100">
        <v>7</v>
      </c>
      <c r="M137" s="101">
        <f t="shared" si="43"/>
        <v>0.33333333333333331</v>
      </c>
      <c r="N137" s="100">
        <f t="shared" si="44"/>
        <v>28</v>
      </c>
      <c r="O137" s="102">
        <f t="shared" si="45"/>
        <v>0.66666666666666663</v>
      </c>
      <c r="P137" s="103">
        <f t="shared" si="46"/>
        <v>0.5</v>
      </c>
    </row>
    <row r="138" spans="1:16" ht="15" x14ac:dyDescent="0.2">
      <c r="A138" s="5" t="s">
        <v>79</v>
      </c>
      <c r="B138" s="59">
        <v>14</v>
      </c>
      <c r="C138" s="59">
        <v>42</v>
      </c>
      <c r="D138" s="59"/>
      <c r="E138" s="59">
        <v>1</v>
      </c>
      <c r="F138" s="59">
        <v>41</v>
      </c>
      <c r="G138" s="59">
        <v>17</v>
      </c>
      <c r="H138" s="59"/>
      <c r="I138" s="59">
        <v>1</v>
      </c>
      <c r="J138" s="59"/>
      <c r="K138" s="59">
        <v>3</v>
      </c>
      <c r="L138" s="59">
        <v>5</v>
      </c>
      <c r="M138" s="60">
        <f t="shared" si="43"/>
        <v>0.41463414634146339</v>
      </c>
      <c r="N138" s="59">
        <f t="shared" si="44"/>
        <v>25</v>
      </c>
      <c r="O138" s="63">
        <f t="shared" si="45"/>
        <v>0.6097560975609756</v>
      </c>
      <c r="P138" s="62">
        <f t="shared" si="46"/>
        <v>0.46341463414634149</v>
      </c>
    </row>
    <row r="139" spans="1:16" ht="15" x14ac:dyDescent="0.2">
      <c r="A139" s="25" t="s">
        <v>81</v>
      </c>
      <c r="B139" s="59">
        <v>10</v>
      </c>
      <c r="C139" s="59">
        <v>32</v>
      </c>
      <c r="D139" s="59"/>
      <c r="E139" s="59"/>
      <c r="F139" s="59">
        <v>32</v>
      </c>
      <c r="G139" s="59">
        <v>9</v>
      </c>
      <c r="H139" s="59"/>
      <c r="I139" s="59"/>
      <c r="J139" s="59"/>
      <c r="K139" s="59">
        <v>3</v>
      </c>
      <c r="L139" s="59">
        <v>5</v>
      </c>
      <c r="M139" s="60">
        <f t="shared" si="43"/>
        <v>0.28125</v>
      </c>
      <c r="N139" s="59">
        <f t="shared" si="44"/>
        <v>17</v>
      </c>
      <c r="O139" s="63">
        <f t="shared" si="45"/>
        <v>0.53125</v>
      </c>
      <c r="P139" s="62">
        <f t="shared" si="46"/>
        <v>0.28125</v>
      </c>
    </row>
    <row r="140" spans="1:16" ht="15" x14ac:dyDescent="0.2">
      <c r="A140" s="66" t="s">
        <v>99</v>
      </c>
      <c r="B140" s="59">
        <v>12</v>
      </c>
      <c r="C140" s="59">
        <v>39</v>
      </c>
      <c r="D140" s="59"/>
      <c r="E140" s="59"/>
      <c r="F140" s="59">
        <v>39</v>
      </c>
      <c r="G140" s="59">
        <v>10</v>
      </c>
      <c r="H140" s="100">
        <v>1</v>
      </c>
      <c r="I140" s="59"/>
      <c r="J140" s="59"/>
      <c r="K140" s="59">
        <v>1</v>
      </c>
      <c r="L140" s="59">
        <v>5</v>
      </c>
      <c r="M140" s="60">
        <f t="shared" si="43"/>
        <v>0.25641025641025639</v>
      </c>
      <c r="N140" s="59">
        <f t="shared" si="44"/>
        <v>16</v>
      </c>
      <c r="O140" s="63">
        <f t="shared" si="45"/>
        <v>0.41025641025641024</v>
      </c>
      <c r="P140" s="62">
        <f t="shared" si="46"/>
        <v>0.28205128205128205</v>
      </c>
    </row>
    <row r="141" spans="1:16" ht="15" x14ac:dyDescent="0.2">
      <c r="A141" s="5" t="s">
        <v>94</v>
      </c>
      <c r="B141" s="59">
        <v>5</v>
      </c>
      <c r="C141" s="59">
        <v>16</v>
      </c>
      <c r="D141" s="59"/>
      <c r="E141" s="59"/>
      <c r="F141" s="59">
        <v>16</v>
      </c>
      <c r="G141" s="59">
        <v>8</v>
      </c>
      <c r="H141" s="59">
        <v>1</v>
      </c>
      <c r="I141" s="59"/>
      <c r="J141" s="59">
        <v>1</v>
      </c>
      <c r="K141" s="59">
        <v>4</v>
      </c>
      <c r="L141" s="59">
        <v>3</v>
      </c>
      <c r="M141" s="60">
        <f t="shared" si="43"/>
        <v>0.5</v>
      </c>
      <c r="N141" s="59">
        <f t="shared" si="44"/>
        <v>15</v>
      </c>
      <c r="O141" s="63">
        <f t="shared" si="45"/>
        <v>0.9375</v>
      </c>
      <c r="P141" s="62">
        <f t="shared" si="46"/>
        <v>0.75</v>
      </c>
    </row>
    <row r="142" spans="1:16" ht="15" x14ac:dyDescent="0.2">
      <c r="A142" s="5" t="s">
        <v>199</v>
      </c>
      <c r="B142" s="59">
        <v>2</v>
      </c>
      <c r="C142" s="59">
        <v>7</v>
      </c>
      <c r="D142" s="59"/>
      <c r="E142" s="59"/>
      <c r="F142" s="59">
        <v>7</v>
      </c>
      <c r="G142" s="59">
        <v>3</v>
      </c>
      <c r="H142" s="59"/>
      <c r="I142" s="59">
        <v>1</v>
      </c>
      <c r="J142" s="59"/>
      <c r="K142" s="59">
        <v>3</v>
      </c>
      <c r="L142" s="59">
        <v>1</v>
      </c>
      <c r="M142" s="60">
        <f t="shared" si="43"/>
        <v>0.42857142857142855</v>
      </c>
      <c r="N142" s="59">
        <f t="shared" si="44"/>
        <v>7</v>
      </c>
      <c r="O142" s="63">
        <f t="shared" si="45"/>
        <v>1</v>
      </c>
      <c r="P142" s="62">
        <f t="shared" si="46"/>
        <v>0.7142857142857143</v>
      </c>
    </row>
    <row r="143" spans="1:16" ht="15" x14ac:dyDescent="0.2">
      <c r="A143" s="25" t="s">
        <v>212</v>
      </c>
      <c r="B143" s="59">
        <v>2</v>
      </c>
      <c r="C143" s="59">
        <v>5</v>
      </c>
      <c r="D143" s="59"/>
      <c r="E143" s="59"/>
      <c r="F143" s="59">
        <v>5</v>
      </c>
      <c r="G143" s="59">
        <v>2</v>
      </c>
      <c r="H143" s="100">
        <v>1</v>
      </c>
      <c r="I143" s="59"/>
      <c r="J143" s="59"/>
      <c r="K143" s="59">
        <v>1</v>
      </c>
      <c r="L143" s="59">
        <v>1</v>
      </c>
      <c r="M143" s="60">
        <f t="shared" si="43"/>
        <v>0.4</v>
      </c>
      <c r="N143" s="59">
        <f t="shared" si="44"/>
        <v>4</v>
      </c>
      <c r="O143" s="63">
        <f t="shared" si="45"/>
        <v>0.8</v>
      </c>
      <c r="P143" s="62">
        <f t="shared" si="46"/>
        <v>0.6</v>
      </c>
    </row>
    <row r="144" spans="1:16" ht="15" x14ac:dyDescent="0.2">
      <c r="A144" s="25" t="s">
        <v>233</v>
      </c>
      <c r="B144" s="59">
        <v>1</v>
      </c>
      <c r="C144" s="59">
        <v>4</v>
      </c>
      <c r="D144" s="59"/>
      <c r="E144" s="59"/>
      <c r="F144" s="59">
        <v>4</v>
      </c>
      <c r="G144" s="59">
        <v>2</v>
      </c>
      <c r="H144" s="59"/>
      <c r="I144" s="59"/>
      <c r="J144" s="59"/>
      <c r="K144" s="59">
        <v>1</v>
      </c>
      <c r="L144" s="59"/>
      <c r="M144" s="60">
        <f t="shared" si="43"/>
        <v>0.5</v>
      </c>
      <c r="N144" s="59">
        <f t="shared" si="44"/>
        <v>3</v>
      </c>
      <c r="O144" s="63">
        <f t="shared" si="45"/>
        <v>0.75</v>
      </c>
      <c r="P144" s="62">
        <f t="shared" si="46"/>
        <v>0.5</v>
      </c>
    </row>
    <row r="145" spans="1:16" ht="15" x14ac:dyDescent="0.2">
      <c r="A145" s="5" t="s">
        <v>260</v>
      </c>
      <c r="B145" s="59">
        <v>1</v>
      </c>
      <c r="C145" s="59">
        <v>4</v>
      </c>
      <c r="D145" s="59"/>
      <c r="E145" s="59"/>
      <c r="F145" s="59">
        <v>4</v>
      </c>
      <c r="G145" s="59">
        <v>2</v>
      </c>
      <c r="H145" s="59"/>
      <c r="I145" s="59"/>
      <c r="J145" s="59"/>
      <c r="K145" s="59">
        <v>1</v>
      </c>
      <c r="L145" s="59"/>
      <c r="M145" s="60">
        <f t="shared" si="43"/>
        <v>0.5</v>
      </c>
      <c r="N145" s="59">
        <f t="shared" si="44"/>
        <v>3</v>
      </c>
      <c r="O145" s="63">
        <f t="shared" si="45"/>
        <v>0.75</v>
      </c>
      <c r="P145" s="62">
        <f t="shared" si="46"/>
        <v>0.5</v>
      </c>
    </row>
    <row r="146" spans="1:16" ht="15" x14ac:dyDescent="0.2">
      <c r="A146" s="5" t="s">
        <v>140</v>
      </c>
      <c r="B146" s="59">
        <v>1</v>
      </c>
      <c r="C146" s="59">
        <v>3</v>
      </c>
      <c r="D146" s="59"/>
      <c r="E146" s="59"/>
      <c r="F146" s="59">
        <v>3</v>
      </c>
      <c r="G146" s="59">
        <v>1</v>
      </c>
      <c r="H146" s="59"/>
      <c r="I146" s="59"/>
      <c r="J146" s="59"/>
      <c r="K146" s="59"/>
      <c r="L146" s="59">
        <v>1</v>
      </c>
      <c r="M146" s="60">
        <f t="shared" si="43"/>
        <v>0.33333333333333331</v>
      </c>
      <c r="N146" s="59">
        <f t="shared" si="44"/>
        <v>2</v>
      </c>
      <c r="O146" s="63">
        <f t="shared" si="45"/>
        <v>0.66666666666666663</v>
      </c>
      <c r="P146" s="62">
        <f t="shared" si="46"/>
        <v>0.33333333333333331</v>
      </c>
    </row>
    <row r="147" spans="1:16" ht="15" x14ac:dyDescent="0.2">
      <c r="A147" s="25" t="s">
        <v>261</v>
      </c>
      <c r="B147" s="59">
        <v>1</v>
      </c>
      <c r="C147" s="59">
        <v>4</v>
      </c>
      <c r="D147" s="59"/>
      <c r="E147" s="59"/>
      <c r="F147" s="59">
        <v>4</v>
      </c>
      <c r="G147" s="59">
        <v>1</v>
      </c>
      <c r="H147" s="59"/>
      <c r="I147" s="59"/>
      <c r="J147" s="59"/>
      <c r="K147" s="59">
        <v>1</v>
      </c>
      <c r="L147" s="59"/>
      <c r="M147" s="60">
        <f t="shared" si="43"/>
        <v>0.25</v>
      </c>
      <c r="N147" s="59">
        <f t="shared" si="44"/>
        <v>2</v>
      </c>
      <c r="O147" s="63">
        <f t="shared" si="45"/>
        <v>0.5</v>
      </c>
      <c r="P147" s="62">
        <f t="shared" si="46"/>
        <v>0.25</v>
      </c>
    </row>
    <row r="148" spans="1:16" ht="15" x14ac:dyDescent="0.2">
      <c r="A148" s="108" t="s">
        <v>59</v>
      </c>
      <c r="B148" s="59">
        <v>2</v>
      </c>
      <c r="C148" s="59">
        <v>5</v>
      </c>
      <c r="D148" s="59"/>
      <c r="E148" s="59"/>
      <c r="F148" s="59">
        <v>5</v>
      </c>
      <c r="G148" s="59">
        <v>2</v>
      </c>
      <c r="H148" s="59"/>
      <c r="I148" s="59"/>
      <c r="J148" s="59"/>
      <c r="K148" s="59"/>
      <c r="L148" s="59"/>
      <c r="M148" s="60">
        <f t="shared" si="43"/>
        <v>0.4</v>
      </c>
      <c r="N148" s="59">
        <f t="shared" si="44"/>
        <v>2</v>
      </c>
      <c r="O148" s="63">
        <f t="shared" si="45"/>
        <v>0.4</v>
      </c>
      <c r="P148" s="62">
        <f t="shared" si="46"/>
        <v>0.4</v>
      </c>
    </row>
    <row r="149" spans="1:16" ht="15" x14ac:dyDescent="0.2">
      <c r="A149" s="5" t="s">
        <v>160</v>
      </c>
      <c r="B149" s="59">
        <v>2</v>
      </c>
      <c r="C149" s="59">
        <v>6</v>
      </c>
      <c r="D149" s="59"/>
      <c r="E149" s="59"/>
      <c r="F149" s="59">
        <v>6</v>
      </c>
      <c r="G149" s="59">
        <v>2</v>
      </c>
      <c r="H149" s="59"/>
      <c r="I149" s="59"/>
      <c r="J149" s="59"/>
      <c r="K149" s="59"/>
      <c r="L149" s="59"/>
      <c r="M149" s="60">
        <f t="shared" si="43"/>
        <v>0.33333333333333331</v>
      </c>
      <c r="N149" s="59">
        <f t="shared" si="44"/>
        <v>2</v>
      </c>
      <c r="O149" s="63">
        <f t="shared" si="45"/>
        <v>0.33333333333333331</v>
      </c>
      <c r="P149" s="62">
        <f t="shared" si="46"/>
        <v>0.33333333333333331</v>
      </c>
    </row>
    <row r="150" spans="1:16" ht="15" x14ac:dyDescent="0.2">
      <c r="A150" s="5" t="s">
        <v>247</v>
      </c>
      <c r="B150" s="59">
        <v>1</v>
      </c>
      <c r="C150" s="59">
        <v>3</v>
      </c>
      <c r="D150" s="59"/>
      <c r="E150" s="59"/>
      <c r="F150" s="59">
        <v>3</v>
      </c>
      <c r="G150" s="59"/>
      <c r="H150" s="59"/>
      <c r="I150" s="59"/>
      <c r="J150" s="59"/>
      <c r="K150" s="59"/>
      <c r="L150" s="59"/>
      <c r="M150" s="60">
        <f t="shared" si="43"/>
        <v>0</v>
      </c>
      <c r="N150" s="59">
        <f t="shared" si="44"/>
        <v>0</v>
      </c>
      <c r="O150" s="63">
        <f t="shared" si="45"/>
        <v>0</v>
      </c>
      <c r="P150" s="62">
        <f t="shared" si="46"/>
        <v>0</v>
      </c>
    </row>
    <row r="151" spans="1:16" ht="15" x14ac:dyDescent="0.2">
      <c r="A151" s="66" t="s">
        <v>172</v>
      </c>
      <c r="B151" s="59">
        <v>2</v>
      </c>
      <c r="C151" s="59">
        <v>6</v>
      </c>
      <c r="D151" s="59"/>
      <c r="E151" s="59"/>
      <c r="F151" s="59">
        <v>6</v>
      </c>
      <c r="G151" s="59"/>
      <c r="H151" s="59"/>
      <c r="I151" s="59"/>
      <c r="J151" s="59"/>
      <c r="K151" s="59"/>
      <c r="L151" s="59"/>
      <c r="M151" s="60">
        <f t="shared" si="43"/>
        <v>0</v>
      </c>
      <c r="N151" s="59">
        <f t="shared" si="44"/>
        <v>0</v>
      </c>
      <c r="O151" s="63">
        <f t="shared" si="45"/>
        <v>0</v>
      </c>
      <c r="P151" s="62">
        <f t="shared" si="46"/>
        <v>0</v>
      </c>
    </row>
    <row r="152" spans="1:16" ht="15" x14ac:dyDescent="0.2">
      <c r="A152" s="87" t="s">
        <v>97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60" t="e">
        <f t="shared" ref="M152:M153" si="47">(G152/F152)</f>
        <v>#DIV/0!</v>
      </c>
      <c r="N152" s="59">
        <f t="shared" ref="N152:N153" si="48">(G152+K152+L152)</f>
        <v>0</v>
      </c>
      <c r="O152" s="63" t="e">
        <f t="shared" ref="O152:O153" si="49">(N152/F152)</f>
        <v>#DIV/0!</v>
      </c>
      <c r="P152" s="62" t="e">
        <f t="shared" ref="P152:P153" si="50">((G152-H152-I152-J152)+(2*H152)+(3*I152)+(4*J152))/F152</f>
        <v>#DIV/0!</v>
      </c>
    </row>
    <row r="153" spans="1:16" ht="15" x14ac:dyDescent="0.2">
      <c r="A153" s="84" t="s">
        <v>90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60" t="e">
        <f t="shared" si="47"/>
        <v>#DIV/0!</v>
      </c>
      <c r="N153" s="59">
        <f t="shared" si="48"/>
        <v>0</v>
      </c>
      <c r="O153" s="63" t="e">
        <f t="shared" si="49"/>
        <v>#DIV/0!</v>
      </c>
      <c r="P153" s="62" t="e">
        <f t="shared" si="50"/>
        <v>#DIV/0!</v>
      </c>
    </row>
    <row r="154" spans="1:16" ht="5.0999999999999996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44"/>
      <c r="P154" s="38"/>
    </row>
    <row r="155" spans="1:16" ht="15" x14ac:dyDescent="0.2">
      <c r="A155" s="5" t="s">
        <v>9</v>
      </c>
      <c r="B155" s="5"/>
      <c r="C155" s="41">
        <f t="shared" ref="C155:L155" si="51">SUM(C131:C154)</f>
        <v>485</v>
      </c>
      <c r="D155" s="6">
        <f t="shared" si="51"/>
        <v>5</v>
      </c>
      <c r="E155" s="6">
        <f t="shared" si="51"/>
        <v>6</v>
      </c>
      <c r="F155" s="41">
        <f t="shared" si="51"/>
        <v>474</v>
      </c>
      <c r="G155" s="41">
        <f t="shared" si="51"/>
        <v>210</v>
      </c>
      <c r="H155" s="6">
        <f t="shared" si="51"/>
        <v>28</v>
      </c>
      <c r="I155" s="6">
        <f t="shared" si="51"/>
        <v>13</v>
      </c>
      <c r="J155" s="6">
        <f t="shared" si="51"/>
        <v>6</v>
      </c>
      <c r="K155" s="41">
        <f t="shared" si="51"/>
        <v>84</v>
      </c>
      <c r="L155" s="41">
        <f t="shared" si="51"/>
        <v>84</v>
      </c>
      <c r="M155" s="1">
        <f>(G155/F155)</f>
        <v>0.44303797468354428</v>
      </c>
      <c r="N155" s="27">
        <f>G155+K155+L155</f>
        <v>378</v>
      </c>
      <c r="O155" s="45">
        <f>N155/F155</f>
        <v>0.79746835443037978</v>
      </c>
      <c r="P155" s="42">
        <f>((G155-H155-I155-J155)+(2*H155)+(3*I155)+(4*J155))/F155</f>
        <v>0.59493670886075944</v>
      </c>
    </row>
    <row r="156" spans="1:16" ht="30" customHeight="1" x14ac:dyDescent="0.4">
      <c r="A156" s="111" t="s">
        <v>69</v>
      </c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3"/>
    </row>
    <row r="157" spans="1:16" ht="15.75" x14ac:dyDescent="0.25">
      <c r="A157" s="2" t="s">
        <v>28</v>
      </c>
      <c r="B157" s="3" t="s">
        <v>29</v>
      </c>
      <c r="C157" s="3" t="s">
        <v>38</v>
      </c>
      <c r="D157" s="3" t="s">
        <v>27</v>
      </c>
      <c r="E157" s="3" t="s">
        <v>35</v>
      </c>
      <c r="F157" s="3" t="s">
        <v>1</v>
      </c>
      <c r="G157" s="3" t="s">
        <v>2</v>
      </c>
      <c r="H157" s="3" t="s">
        <v>3</v>
      </c>
      <c r="I157" s="3" t="s">
        <v>4</v>
      </c>
      <c r="J157" s="3" t="s">
        <v>5</v>
      </c>
      <c r="K157" s="3" t="s">
        <v>6</v>
      </c>
      <c r="L157" s="3" t="s">
        <v>7</v>
      </c>
      <c r="M157" s="3" t="s">
        <v>8</v>
      </c>
      <c r="N157" s="3" t="s">
        <v>10</v>
      </c>
      <c r="O157" s="43" t="s">
        <v>24</v>
      </c>
      <c r="P157" s="3" t="s">
        <v>39</v>
      </c>
    </row>
    <row r="158" spans="1:16" ht="5.0999999999999996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38"/>
      <c r="P158" s="7"/>
    </row>
    <row r="159" spans="1:16" ht="15" x14ac:dyDescent="0.2">
      <c r="A159" s="26" t="s">
        <v>45</v>
      </c>
      <c r="B159" s="59">
        <v>13</v>
      </c>
      <c r="C159" s="59">
        <v>54</v>
      </c>
      <c r="D159" s="59"/>
      <c r="E159" s="59">
        <v>2</v>
      </c>
      <c r="F159" s="59">
        <v>52</v>
      </c>
      <c r="G159" s="59">
        <v>33</v>
      </c>
      <c r="H159" s="99">
        <v>12</v>
      </c>
      <c r="I159" s="99">
        <v>2</v>
      </c>
      <c r="J159" s="59">
        <v>1</v>
      </c>
      <c r="K159" s="99">
        <v>28</v>
      </c>
      <c r="L159" s="59">
        <v>16</v>
      </c>
      <c r="M159" s="60">
        <f t="shared" ref="M159:M177" si="52">(G159/F159)</f>
        <v>0.63461538461538458</v>
      </c>
      <c r="N159" s="99">
        <f t="shared" ref="N159:N177" si="53">(G159+K159+L159)</f>
        <v>77</v>
      </c>
      <c r="O159" s="105">
        <f t="shared" ref="O159:O177" si="54">(N159/F159)</f>
        <v>1.4807692307692308</v>
      </c>
      <c r="P159" s="107">
        <f t="shared" ref="P159:P177" si="55">((G159-H159-I159-J159)+(2*H159)+(3*I159)+(4*J159))/F159</f>
        <v>1</v>
      </c>
    </row>
    <row r="160" spans="1:16" ht="15" x14ac:dyDescent="0.2">
      <c r="A160" s="26" t="s">
        <v>58</v>
      </c>
      <c r="B160" s="59">
        <v>11</v>
      </c>
      <c r="C160" s="59">
        <v>42</v>
      </c>
      <c r="D160" s="59"/>
      <c r="E160" s="59">
        <v>1</v>
      </c>
      <c r="F160" s="59">
        <v>41</v>
      </c>
      <c r="G160" s="59">
        <v>31</v>
      </c>
      <c r="H160" s="59">
        <v>6</v>
      </c>
      <c r="I160" s="99">
        <v>3</v>
      </c>
      <c r="J160" s="59"/>
      <c r="K160" s="99">
        <v>18</v>
      </c>
      <c r="L160" s="99">
        <v>21</v>
      </c>
      <c r="M160" s="98">
        <f t="shared" si="52"/>
        <v>0.75609756097560976</v>
      </c>
      <c r="N160" s="99">
        <f t="shared" si="53"/>
        <v>70</v>
      </c>
      <c r="O160" s="105">
        <f t="shared" si="54"/>
        <v>1.7073170731707317</v>
      </c>
      <c r="P160" s="107">
        <f t="shared" si="55"/>
        <v>1.0487804878048781</v>
      </c>
    </row>
    <row r="161" spans="1:16" ht="15" x14ac:dyDescent="0.2">
      <c r="A161" s="5" t="s">
        <v>70</v>
      </c>
      <c r="B161" s="59">
        <v>15</v>
      </c>
      <c r="C161" s="59">
        <v>58</v>
      </c>
      <c r="D161" s="59"/>
      <c r="E161" s="59">
        <v>1</v>
      </c>
      <c r="F161" s="59">
        <v>57</v>
      </c>
      <c r="G161" s="59">
        <v>35</v>
      </c>
      <c r="H161" s="59">
        <v>4</v>
      </c>
      <c r="I161" s="59"/>
      <c r="J161" s="59"/>
      <c r="K161" s="59">
        <v>13</v>
      </c>
      <c r="L161" s="99">
        <v>21</v>
      </c>
      <c r="M161" s="60">
        <f t="shared" si="52"/>
        <v>0.61403508771929827</v>
      </c>
      <c r="N161" s="99">
        <f t="shared" si="53"/>
        <v>69</v>
      </c>
      <c r="O161" s="63">
        <f t="shared" si="54"/>
        <v>1.2105263157894737</v>
      </c>
      <c r="P161" s="62">
        <f t="shared" si="55"/>
        <v>0.68421052631578949</v>
      </c>
    </row>
    <row r="162" spans="1:16" ht="15" x14ac:dyDescent="0.2">
      <c r="A162" s="5" t="s">
        <v>66</v>
      </c>
      <c r="B162" s="59">
        <v>11</v>
      </c>
      <c r="C162" s="59">
        <v>44</v>
      </c>
      <c r="D162" s="59">
        <v>1</v>
      </c>
      <c r="E162" s="59"/>
      <c r="F162" s="59">
        <v>43</v>
      </c>
      <c r="G162" s="59">
        <v>26</v>
      </c>
      <c r="H162" s="59">
        <v>4</v>
      </c>
      <c r="I162" s="59">
        <v>1</v>
      </c>
      <c r="J162" s="59"/>
      <c r="K162" s="99">
        <v>19</v>
      </c>
      <c r="L162" s="59">
        <v>5</v>
      </c>
      <c r="M162" s="60">
        <f t="shared" si="52"/>
        <v>0.60465116279069764</v>
      </c>
      <c r="N162" s="59">
        <f t="shared" si="53"/>
        <v>50</v>
      </c>
      <c r="O162" s="63">
        <f t="shared" si="54"/>
        <v>1.1627906976744187</v>
      </c>
      <c r="P162" s="62">
        <f t="shared" si="55"/>
        <v>0.7441860465116279</v>
      </c>
    </row>
    <row r="163" spans="1:16" ht="15" x14ac:dyDescent="0.2">
      <c r="A163" s="26" t="s">
        <v>87</v>
      </c>
      <c r="B163" s="59">
        <v>13</v>
      </c>
      <c r="C163" s="59">
        <v>47</v>
      </c>
      <c r="D163" s="59"/>
      <c r="E163" s="59">
        <v>1</v>
      </c>
      <c r="F163" s="59">
        <v>46</v>
      </c>
      <c r="G163" s="59">
        <v>23</v>
      </c>
      <c r="H163" s="59">
        <v>3</v>
      </c>
      <c r="I163" s="99">
        <v>2</v>
      </c>
      <c r="J163" s="59"/>
      <c r="K163" s="59">
        <v>11</v>
      </c>
      <c r="L163" s="59">
        <v>15</v>
      </c>
      <c r="M163" s="60">
        <f t="shared" si="52"/>
        <v>0.5</v>
      </c>
      <c r="N163" s="59">
        <f t="shared" si="53"/>
        <v>49</v>
      </c>
      <c r="O163" s="63">
        <f t="shared" si="54"/>
        <v>1.0652173913043479</v>
      </c>
      <c r="P163" s="62">
        <f t="shared" si="55"/>
        <v>0.65217391304347827</v>
      </c>
    </row>
    <row r="164" spans="1:16" ht="15" x14ac:dyDescent="0.2">
      <c r="A164" s="5" t="s">
        <v>201</v>
      </c>
      <c r="B164" s="59">
        <v>7</v>
      </c>
      <c r="C164" s="59">
        <v>27</v>
      </c>
      <c r="D164" s="59"/>
      <c r="E164" s="59"/>
      <c r="F164" s="59">
        <v>27</v>
      </c>
      <c r="G164" s="59">
        <v>20</v>
      </c>
      <c r="H164" s="59">
        <v>5</v>
      </c>
      <c r="I164" s="99">
        <v>2</v>
      </c>
      <c r="J164" s="99">
        <v>3</v>
      </c>
      <c r="K164" s="59">
        <v>9</v>
      </c>
      <c r="L164" s="59">
        <v>17</v>
      </c>
      <c r="M164" s="60">
        <f t="shared" si="52"/>
        <v>0.7407407407407407</v>
      </c>
      <c r="N164" s="59">
        <f t="shared" si="53"/>
        <v>46</v>
      </c>
      <c r="O164" s="63">
        <f t="shared" si="54"/>
        <v>1.7037037037037037</v>
      </c>
      <c r="P164" s="62">
        <f t="shared" si="55"/>
        <v>1.4074074074074074</v>
      </c>
    </row>
    <row r="165" spans="1:16" ht="15" x14ac:dyDescent="0.2">
      <c r="A165" s="5" t="s">
        <v>113</v>
      </c>
      <c r="B165" s="59">
        <v>12</v>
      </c>
      <c r="C165" s="59">
        <v>47</v>
      </c>
      <c r="D165" s="59"/>
      <c r="E165" s="59">
        <v>2</v>
      </c>
      <c r="F165" s="59">
        <v>46</v>
      </c>
      <c r="G165" s="59">
        <v>21</v>
      </c>
      <c r="H165" s="99">
        <v>7</v>
      </c>
      <c r="I165" s="59"/>
      <c r="J165" s="59"/>
      <c r="K165" s="59">
        <v>10</v>
      </c>
      <c r="L165" s="59">
        <v>9</v>
      </c>
      <c r="M165" s="60">
        <f t="shared" si="52"/>
        <v>0.45652173913043476</v>
      </c>
      <c r="N165" s="59">
        <f t="shared" si="53"/>
        <v>40</v>
      </c>
      <c r="O165" s="63">
        <f t="shared" si="54"/>
        <v>0.86956521739130432</v>
      </c>
      <c r="P165" s="62">
        <f t="shared" si="55"/>
        <v>0.60869565217391308</v>
      </c>
    </row>
    <row r="166" spans="1:16" ht="15" x14ac:dyDescent="0.2">
      <c r="A166" s="26" t="s">
        <v>46</v>
      </c>
      <c r="B166" s="59">
        <v>15</v>
      </c>
      <c r="C166" s="59">
        <v>48</v>
      </c>
      <c r="D166" s="59"/>
      <c r="E166" s="59"/>
      <c r="F166" s="59">
        <v>48</v>
      </c>
      <c r="G166" s="59">
        <v>25</v>
      </c>
      <c r="H166" s="59">
        <v>3</v>
      </c>
      <c r="I166" s="59"/>
      <c r="J166" s="59"/>
      <c r="K166" s="59">
        <v>6</v>
      </c>
      <c r="L166" s="59">
        <v>8</v>
      </c>
      <c r="M166" s="60">
        <f t="shared" si="52"/>
        <v>0.52083333333333337</v>
      </c>
      <c r="N166" s="59">
        <f t="shared" si="53"/>
        <v>39</v>
      </c>
      <c r="O166" s="63">
        <f t="shared" si="54"/>
        <v>0.8125</v>
      </c>
      <c r="P166" s="62">
        <f t="shared" si="55"/>
        <v>0.58333333333333337</v>
      </c>
    </row>
    <row r="167" spans="1:16" ht="15" x14ac:dyDescent="0.2">
      <c r="A167" s="25" t="s">
        <v>102</v>
      </c>
      <c r="B167" s="59">
        <v>11</v>
      </c>
      <c r="C167" s="59">
        <v>44</v>
      </c>
      <c r="D167" s="59">
        <v>1</v>
      </c>
      <c r="E167" s="59"/>
      <c r="F167" s="59">
        <v>43</v>
      </c>
      <c r="G167" s="59">
        <v>18</v>
      </c>
      <c r="H167" s="100">
        <v>2</v>
      </c>
      <c r="I167" s="59"/>
      <c r="J167" s="59"/>
      <c r="K167" s="100">
        <v>7</v>
      </c>
      <c r="L167" s="59">
        <v>5</v>
      </c>
      <c r="M167" s="101">
        <f t="shared" si="52"/>
        <v>0.41860465116279072</v>
      </c>
      <c r="N167" s="100">
        <f t="shared" si="53"/>
        <v>30</v>
      </c>
      <c r="O167" s="102">
        <f t="shared" si="54"/>
        <v>0.69767441860465118</v>
      </c>
      <c r="P167" s="103">
        <f t="shared" si="55"/>
        <v>0.46511627906976744</v>
      </c>
    </row>
    <row r="168" spans="1:16" ht="15" x14ac:dyDescent="0.2">
      <c r="A168" s="26" t="s">
        <v>74</v>
      </c>
      <c r="B168" s="59">
        <v>7</v>
      </c>
      <c r="C168" s="59">
        <v>28</v>
      </c>
      <c r="D168" s="59"/>
      <c r="E168" s="59">
        <v>1</v>
      </c>
      <c r="F168" s="59">
        <v>27</v>
      </c>
      <c r="G168" s="59">
        <v>14</v>
      </c>
      <c r="H168" s="59">
        <v>2</v>
      </c>
      <c r="I168" s="59"/>
      <c r="J168" s="59"/>
      <c r="K168" s="59">
        <v>7</v>
      </c>
      <c r="L168" s="59">
        <v>4</v>
      </c>
      <c r="M168" s="60">
        <f t="shared" si="52"/>
        <v>0.51851851851851849</v>
      </c>
      <c r="N168" s="59">
        <f t="shared" si="53"/>
        <v>25</v>
      </c>
      <c r="O168" s="63">
        <f t="shared" si="54"/>
        <v>0.92592592592592593</v>
      </c>
      <c r="P168" s="62">
        <f t="shared" si="55"/>
        <v>0.59259259259259256</v>
      </c>
    </row>
    <row r="169" spans="1:16" ht="14.25" customHeight="1" x14ac:dyDescent="0.2">
      <c r="A169" s="66" t="s">
        <v>110</v>
      </c>
      <c r="B169" s="59">
        <v>12</v>
      </c>
      <c r="C169" s="59">
        <v>46</v>
      </c>
      <c r="D169" s="59">
        <v>1</v>
      </c>
      <c r="E169" s="59"/>
      <c r="F169" s="59">
        <v>45</v>
      </c>
      <c r="G169" s="59">
        <v>10</v>
      </c>
      <c r="H169" s="100">
        <v>1</v>
      </c>
      <c r="I169" s="59"/>
      <c r="J169" s="59"/>
      <c r="K169" s="100">
        <v>5</v>
      </c>
      <c r="L169" s="100">
        <v>7</v>
      </c>
      <c r="M169" s="60">
        <f t="shared" si="52"/>
        <v>0.22222222222222221</v>
      </c>
      <c r="N169" s="59">
        <f t="shared" si="53"/>
        <v>22</v>
      </c>
      <c r="O169" s="61">
        <f t="shared" si="54"/>
        <v>0.48888888888888887</v>
      </c>
      <c r="P169" s="62">
        <f t="shared" si="55"/>
        <v>0.24444444444444444</v>
      </c>
    </row>
    <row r="170" spans="1:16" ht="14.25" customHeight="1" x14ac:dyDescent="0.2">
      <c r="A170" s="66" t="s">
        <v>200</v>
      </c>
      <c r="B170" s="59">
        <v>6</v>
      </c>
      <c r="C170" s="59">
        <v>22</v>
      </c>
      <c r="D170" s="59"/>
      <c r="E170" s="59"/>
      <c r="F170" s="59">
        <v>22</v>
      </c>
      <c r="G170" s="59">
        <v>13</v>
      </c>
      <c r="H170" s="100">
        <v>2</v>
      </c>
      <c r="I170" s="59"/>
      <c r="J170" s="59"/>
      <c r="K170" s="59">
        <v>3</v>
      </c>
      <c r="L170" s="59">
        <v>5</v>
      </c>
      <c r="M170" s="60">
        <f t="shared" si="52"/>
        <v>0.59090909090909094</v>
      </c>
      <c r="N170" s="59">
        <f t="shared" si="53"/>
        <v>21</v>
      </c>
      <c r="O170" s="61">
        <f t="shared" si="54"/>
        <v>0.95454545454545459</v>
      </c>
      <c r="P170" s="62">
        <f t="shared" si="55"/>
        <v>0.68181818181818177</v>
      </c>
    </row>
    <row r="171" spans="1:16" ht="14.25" customHeight="1" x14ac:dyDescent="0.2">
      <c r="A171" s="66" t="s">
        <v>146</v>
      </c>
      <c r="B171" s="59">
        <v>6</v>
      </c>
      <c r="C171" s="59">
        <v>22</v>
      </c>
      <c r="D171" s="59">
        <v>1</v>
      </c>
      <c r="E171" s="59"/>
      <c r="F171" s="59">
        <v>21</v>
      </c>
      <c r="G171" s="59">
        <v>4</v>
      </c>
      <c r="H171" s="59"/>
      <c r="I171" s="59"/>
      <c r="J171" s="59"/>
      <c r="K171" s="59">
        <v>1</v>
      </c>
      <c r="L171" s="59">
        <v>2</v>
      </c>
      <c r="M171" s="60">
        <f t="shared" si="52"/>
        <v>0.19047619047619047</v>
      </c>
      <c r="N171" s="59">
        <f t="shared" si="53"/>
        <v>7</v>
      </c>
      <c r="O171" s="61">
        <f t="shared" si="54"/>
        <v>0.33333333333333331</v>
      </c>
      <c r="P171" s="62">
        <f t="shared" si="55"/>
        <v>0.19047619047619047</v>
      </c>
    </row>
    <row r="172" spans="1:16" ht="14.25" customHeight="1" x14ac:dyDescent="0.2">
      <c r="A172" s="5" t="s">
        <v>179</v>
      </c>
      <c r="B172" s="59">
        <v>1</v>
      </c>
      <c r="C172" s="59">
        <v>4</v>
      </c>
      <c r="D172" s="59"/>
      <c r="E172" s="59"/>
      <c r="F172" s="59">
        <v>4</v>
      </c>
      <c r="G172" s="59">
        <v>2</v>
      </c>
      <c r="H172" s="59"/>
      <c r="I172" s="59"/>
      <c r="J172" s="59"/>
      <c r="K172" s="59">
        <v>1</v>
      </c>
      <c r="L172" s="59">
        <v>2</v>
      </c>
      <c r="M172" s="60">
        <f t="shared" si="52"/>
        <v>0.5</v>
      </c>
      <c r="N172" s="59">
        <f t="shared" si="53"/>
        <v>5</v>
      </c>
      <c r="O172" s="61">
        <f t="shared" si="54"/>
        <v>1.25</v>
      </c>
      <c r="P172" s="62">
        <f t="shared" si="55"/>
        <v>0.5</v>
      </c>
    </row>
    <row r="173" spans="1:16" ht="14.25" customHeight="1" x14ac:dyDescent="0.2">
      <c r="A173" s="66" t="s">
        <v>145</v>
      </c>
      <c r="B173" s="59">
        <v>1</v>
      </c>
      <c r="C173" s="59">
        <v>5</v>
      </c>
      <c r="D173" s="59"/>
      <c r="E173" s="59"/>
      <c r="F173" s="59">
        <v>5</v>
      </c>
      <c r="G173" s="59">
        <v>3</v>
      </c>
      <c r="H173" s="59"/>
      <c r="I173" s="59"/>
      <c r="J173" s="59"/>
      <c r="K173" s="59">
        <v>1</v>
      </c>
      <c r="L173" s="59">
        <v>1</v>
      </c>
      <c r="M173" s="60">
        <f t="shared" si="52"/>
        <v>0.6</v>
      </c>
      <c r="N173" s="59">
        <f t="shared" si="53"/>
        <v>5</v>
      </c>
      <c r="O173" s="61">
        <f t="shared" si="54"/>
        <v>1</v>
      </c>
      <c r="P173" s="62">
        <f t="shared" si="55"/>
        <v>0.6</v>
      </c>
    </row>
    <row r="174" spans="1:16" ht="14.25" customHeight="1" x14ac:dyDescent="0.2">
      <c r="A174" s="5" t="s">
        <v>96</v>
      </c>
      <c r="B174" s="59">
        <v>1</v>
      </c>
      <c r="C174" s="59">
        <v>4</v>
      </c>
      <c r="D174" s="59"/>
      <c r="E174" s="59"/>
      <c r="F174" s="59">
        <v>4</v>
      </c>
      <c r="G174" s="59">
        <v>2</v>
      </c>
      <c r="H174" s="59"/>
      <c r="I174" s="59"/>
      <c r="J174" s="59"/>
      <c r="K174" s="59"/>
      <c r="L174" s="59">
        <v>1</v>
      </c>
      <c r="M174" s="60">
        <f t="shared" si="52"/>
        <v>0.5</v>
      </c>
      <c r="N174" s="59">
        <f t="shared" si="53"/>
        <v>3</v>
      </c>
      <c r="O174" s="63">
        <f t="shared" si="54"/>
        <v>0.75</v>
      </c>
      <c r="P174" s="62">
        <f t="shared" si="55"/>
        <v>0.5</v>
      </c>
    </row>
    <row r="175" spans="1:16" ht="14.25" customHeight="1" x14ac:dyDescent="0.2">
      <c r="A175" s="25" t="s">
        <v>178</v>
      </c>
      <c r="B175" s="59">
        <v>3</v>
      </c>
      <c r="C175" s="59">
        <v>9</v>
      </c>
      <c r="D175" s="59">
        <v>2</v>
      </c>
      <c r="E175" s="59"/>
      <c r="F175" s="59">
        <v>7</v>
      </c>
      <c r="G175" s="59">
        <v>2</v>
      </c>
      <c r="H175" s="59"/>
      <c r="I175" s="59"/>
      <c r="J175" s="59"/>
      <c r="K175" s="59"/>
      <c r="L175" s="59"/>
      <c r="M175" s="60">
        <f t="shared" si="52"/>
        <v>0.2857142857142857</v>
      </c>
      <c r="N175" s="59">
        <f t="shared" si="53"/>
        <v>2</v>
      </c>
      <c r="O175" s="63">
        <f t="shared" si="54"/>
        <v>0.2857142857142857</v>
      </c>
      <c r="P175" s="62">
        <f t="shared" si="55"/>
        <v>0.2857142857142857</v>
      </c>
    </row>
    <row r="176" spans="1:16" ht="14.25" customHeight="1" x14ac:dyDescent="0.2">
      <c r="A176" s="5" t="s">
        <v>160</v>
      </c>
      <c r="B176" s="59">
        <v>1</v>
      </c>
      <c r="C176" s="59">
        <v>3</v>
      </c>
      <c r="D176" s="59"/>
      <c r="E176" s="59"/>
      <c r="F176" s="59">
        <v>3</v>
      </c>
      <c r="G176" s="59">
        <v>1</v>
      </c>
      <c r="H176" s="59"/>
      <c r="I176" s="59"/>
      <c r="J176" s="59"/>
      <c r="K176" s="59"/>
      <c r="L176" s="59"/>
      <c r="M176" s="60">
        <f t="shared" si="52"/>
        <v>0.33333333333333331</v>
      </c>
      <c r="N176" s="59">
        <f t="shared" si="53"/>
        <v>1</v>
      </c>
      <c r="O176" s="63">
        <f t="shared" si="54"/>
        <v>0.33333333333333331</v>
      </c>
      <c r="P176" s="62">
        <f t="shared" si="55"/>
        <v>0.33333333333333331</v>
      </c>
    </row>
    <row r="177" spans="1:16" ht="14.25" customHeight="1" x14ac:dyDescent="0.2">
      <c r="A177" s="66" t="s">
        <v>141</v>
      </c>
      <c r="B177" s="59">
        <v>2</v>
      </c>
      <c r="C177" s="59">
        <v>6</v>
      </c>
      <c r="D177" s="59"/>
      <c r="E177" s="59"/>
      <c r="F177" s="59">
        <v>6</v>
      </c>
      <c r="G177" s="59">
        <v>1</v>
      </c>
      <c r="H177" s="59"/>
      <c r="I177" s="59"/>
      <c r="J177" s="59"/>
      <c r="K177" s="59"/>
      <c r="L177" s="59"/>
      <c r="M177" s="60">
        <f t="shared" si="52"/>
        <v>0.16666666666666666</v>
      </c>
      <c r="N177" s="59">
        <f t="shared" si="53"/>
        <v>1</v>
      </c>
      <c r="O177" s="61">
        <f t="shared" si="54"/>
        <v>0.16666666666666666</v>
      </c>
      <c r="P177" s="62">
        <f t="shared" si="55"/>
        <v>0.16666666666666666</v>
      </c>
    </row>
    <row r="178" spans="1:16" ht="15" x14ac:dyDescent="0.2">
      <c r="A178" s="84" t="s">
        <v>97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60" t="e">
        <f t="shared" ref="M178:M180" si="56">(G178/F178)</f>
        <v>#DIV/0!</v>
      </c>
      <c r="N178" s="59">
        <f t="shared" ref="N178:N180" si="57">(G178+K178+L178)</f>
        <v>0</v>
      </c>
      <c r="O178" s="61" t="e">
        <f t="shared" ref="O178:O180" si="58">(N178/F178)</f>
        <v>#DIV/0!</v>
      </c>
      <c r="P178" s="62" t="e">
        <f t="shared" ref="P178:P180" si="59">((G178-H178-I178-J178)+(2*H178)+(3*I178)+(4*J178))/F178</f>
        <v>#DIV/0!</v>
      </c>
    </row>
    <row r="179" spans="1:16" ht="15" x14ac:dyDescent="0.2">
      <c r="A179" s="84" t="s">
        <v>100</v>
      </c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60" t="e">
        <f t="shared" si="56"/>
        <v>#DIV/0!</v>
      </c>
      <c r="N179" s="59">
        <f t="shared" si="57"/>
        <v>0</v>
      </c>
      <c r="O179" s="63" t="e">
        <f t="shared" si="58"/>
        <v>#DIV/0!</v>
      </c>
      <c r="P179" s="62" t="e">
        <f t="shared" si="59"/>
        <v>#DIV/0!</v>
      </c>
    </row>
    <row r="180" spans="1:16" ht="15" x14ac:dyDescent="0.2">
      <c r="A180" s="84" t="s">
        <v>90</v>
      </c>
      <c r="B180" s="59">
        <v>3</v>
      </c>
      <c r="C180" s="59">
        <v>10</v>
      </c>
      <c r="D180" s="59"/>
      <c r="E180" s="59"/>
      <c r="F180" s="59">
        <v>10</v>
      </c>
      <c r="G180" s="59"/>
      <c r="H180" s="59"/>
      <c r="I180" s="59"/>
      <c r="J180" s="59"/>
      <c r="K180" s="59"/>
      <c r="L180" s="59"/>
      <c r="M180" s="60">
        <f t="shared" si="56"/>
        <v>0</v>
      </c>
      <c r="N180" s="59">
        <f t="shared" si="57"/>
        <v>0</v>
      </c>
      <c r="O180" s="61">
        <f t="shared" si="58"/>
        <v>0</v>
      </c>
      <c r="P180" s="62">
        <f t="shared" si="59"/>
        <v>0</v>
      </c>
    </row>
    <row r="181" spans="1:16" ht="5.0999999999999996" customHeight="1" x14ac:dyDescent="0.2">
      <c r="A181" s="7"/>
      <c r="B181" s="32"/>
      <c r="C181" s="32"/>
      <c r="D181" s="32"/>
      <c r="E181" s="32"/>
      <c r="F181" s="7"/>
      <c r="G181" s="7"/>
      <c r="H181" s="7"/>
      <c r="I181" s="7"/>
      <c r="J181" s="7"/>
      <c r="K181" s="7"/>
      <c r="L181" s="7"/>
      <c r="M181" s="7"/>
      <c r="N181" s="7"/>
      <c r="O181" s="38"/>
      <c r="P181" s="38"/>
    </row>
    <row r="182" spans="1:16" ht="15" x14ac:dyDescent="0.2">
      <c r="A182" s="5" t="s">
        <v>9</v>
      </c>
      <c r="B182" s="5"/>
      <c r="C182" s="41">
        <f t="shared" ref="C182:L182" si="60">SUM(C159:C181)</f>
        <v>570</v>
      </c>
      <c r="D182" s="6">
        <f t="shared" si="60"/>
        <v>6</v>
      </c>
      <c r="E182" s="6">
        <f t="shared" si="60"/>
        <v>8</v>
      </c>
      <c r="F182" s="41">
        <f t="shared" si="60"/>
        <v>557</v>
      </c>
      <c r="G182" s="41">
        <f t="shared" si="60"/>
        <v>284</v>
      </c>
      <c r="H182" s="6">
        <f t="shared" si="60"/>
        <v>51</v>
      </c>
      <c r="I182" s="6">
        <f t="shared" si="60"/>
        <v>10</v>
      </c>
      <c r="J182" s="6">
        <f t="shared" si="60"/>
        <v>4</v>
      </c>
      <c r="K182" s="46">
        <f t="shared" si="60"/>
        <v>139</v>
      </c>
      <c r="L182" s="46">
        <f t="shared" si="60"/>
        <v>139</v>
      </c>
      <c r="M182" s="1">
        <f>(G182/F182)</f>
        <v>0.50987432675044886</v>
      </c>
      <c r="N182" s="27">
        <f>G182+K182+L182</f>
        <v>562</v>
      </c>
      <c r="O182" s="37">
        <f>N182/F182</f>
        <v>1.0089766606822261</v>
      </c>
      <c r="P182" s="42">
        <f>((G182-H182-I182-J182)+(2*H182)+(3*I182)+(4*J182))/F182</f>
        <v>0.65888689407540391</v>
      </c>
    </row>
  </sheetData>
  <sortState xmlns:xlrd2="http://schemas.microsoft.com/office/spreadsheetml/2017/richdata2" caseSensitive="1" ref="A159:P177">
    <sortCondition descending="1" ref="N159:N177"/>
    <sortCondition descending="1" ref="O159:O177"/>
    <sortCondition descending="1" ref="M159:M177"/>
  </sortState>
  <mergeCells count="7">
    <mergeCell ref="A128:P128"/>
    <mergeCell ref="A156:P156"/>
    <mergeCell ref="A1:O1"/>
    <mergeCell ref="A2:P2"/>
    <mergeCell ref="A26:P26"/>
    <mergeCell ref="A60:P60"/>
    <mergeCell ref="A90:P90"/>
  </mergeCells>
  <phoneticPr fontId="0" type="noConversion"/>
  <printOptions horizontalCentered="1"/>
  <pageMargins left="0.23622047244094491" right="0.23622047244094491" top="0.51181102362204722" bottom="0.55118110236220474" header="0.27559055118110237" footer="0.35433070866141736"/>
  <pageSetup scale="66" orientation="portrait" horizontalDpi="300" verticalDpi="300" r:id="rId1"/>
  <headerFooter alignWithMargins="0"/>
  <rowBreaks count="2" manualBreakCount="2">
    <brk id="59" max="16383" man="1"/>
    <brk id="12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2"/>
  <sheetViews>
    <sheetView zoomScaleNormal="100" workbookViewId="0">
      <selection activeCell="E93" sqref="E93"/>
    </sheetView>
  </sheetViews>
  <sheetFormatPr baseColWidth="10" defaultColWidth="11.42578125" defaultRowHeight="12.75" x14ac:dyDescent="0.2"/>
  <cols>
    <col min="1" max="1" width="20.7109375" customWidth="1"/>
    <col min="2" max="2" width="6.85546875" customWidth="1"/>
    <col min="3" max="3" width="8.42578125" bestFit="1" customWidth="1"/>
    <col min="4" max="4" width="3.7109375" customWidth="1"/>
    <col min="5" max="5" width="20.7109375" customWidth="1"/>
    <col min="6" max="6" width="6.85546875" customWidth="1"/>
    <col min="7" max="7" width="5.7109375" customWidth="1"/>
    <col min="8" max="8" width="3.7109375" style="14" customWidth="1"/>
    <col min="9" max="9" width="20.7109375" customWidth="1"/>
    <col min="10" max="10" width="6.85546875" customWidth="1"/>
    <col min="11" max="11" width="6.7109375" customWidth="1"/>
    <col min="12" max="12" width="5.7109375" customWidth="1"/>
  </cols>
  <sheetData>
    <row r="1" spans="1:13" ht="30.75" x14ac:dyDescent="0.2">
      <c r="A1" s="114" t="s">
        <v>34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8"/>
      <c r="M1" s="8"/>
    </row>
    <row r="2" spans="1:13" ht="26.25" x14ac:dyDescent="0.4">
      <c r="A2" s="118" t="s">
        <v>118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1"/>
    </row>
    <row r="3" spans="1:13" ht="5.0999999999999996" customHeight="1" x14ac:dyDescent="0.4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3"/>
    </row>
    <row r="4" spans="1:13" ht="15.75" x14ac:dyDescent="0.25">
      <c r="A4" s="9" t="s">
        <v>262</v>
      </c>
      <c r="B4" s="9"/>
      <c r="E4" s="9" t="s">
        <v>36</v>
      </c>
      <c r="F4" s="9"/>
      <c r="I4" s="9" t="s">
        <v>33</v>
      </c>
      <c r="J4" s="9"/>
    </row>
    <row r="5" spans="1:13" ht="15.75" x14ac:dyDescent="0.25">
      <c r="A5" s="19" t="s">
        <v>60</v>
      </c>
      <c r="B5" s="19" t="s">
        <v>61</v>
      </c>
      <c r="C5" s="16" t="s">
        <v>14</v>
      </c>
      <c r="E5" s="19" t="s">
        <v>60</v>
      </c>
      <c r="F5" s="19" t="s">
        <v>61</v>
      </c>
      <c r="G5" s="18" t="s">
        <v>10</v>
      </c>
      <c r="I5" s="19" t="s">
        <v>60</v>
      </c>
      <c r="J5" s="19" t="s">
        <v>61</v>
      </c>
      <c r="K5" s="18" t="s">
        <v>24</v>
      </c>
    </row>
    <row r="6" spans="1:13" ht="14.1" customHeight="1" x14ac:dyDescent="0.25">
      <c r="A6" s="17" t="s">
        <v>75</v>
      </c>
      <c r="B6" s="18" t="s">
        <v>182</v>
      </c>
      <c r="C6" s="67">
        <v>767</v>
      </c>
      <c r="E6" s="17" t="s">
        <v>82</v>
      </c>
      <c r="F6" s="18" t="s">
        <v>182</v>
      </c>
      <c r="G6" s="18">
        <v>88</v>
      </c>
      <c r="I6" s="17" t="s">
        <v>75</v>
      </c>
      <c r="J6" s="18" t="s">
        <v>182</v>
      </c>
      <c r="K6" s="48">
        <v>1.93</v>
      </c>
    </row>
    <row r="7" spans="1:13" ht="14.1" customHeight="1" x14ac:dyDescent="0.25">
      <c r="A7" s="17" t="s">
        <v>58</v>
      </c>
      <c r="B7" s="18" t="s">
        <v>174</v>
      </c>
      <c r="C7" s="67">
        <v>756</v>
      </c>
      <c r="D7" s="9"/>
      <c r="E7" s="17" t="s">
        <v>45</v>
      </c>
      <c r="F7" s="18" t="s">
        <v>174</v>
      </c>
      <c r="G7" s="18">
        <v>77</v>
      </c>
      <c r="H7" s="15"/>
      <c r="I7" s="20" t="s">
        <v>58</v>
      </c>
      <c r="J7" s="18" t="s">
        <v>174</v>
      </c>
      <c r="K7" s="48">
        <v>1.71</v>
      </c>
    </row>
    <row r="8" spans="1:13" ht="14.1" customHeight="1" x14ac:dyDescent="0.25">
      <c r="A8" s="20" t="s">
        <v>106</v>
      </c>
      <c r="B8" s="18" t="s">
        <v>182</v>
      </c>
      <c r="C8" s="67">
        <v>755</v>
      </c>
      <c r="D8" s="9"/>
      <c r="E8" s="17" t="s">
        <v>59</v>
      </c>
      <c r="F8" s="18" t="s">
        <v>18</v>
      </c>
      <c r="G8" s="18">
        <v>76</v>
      </c>
      <c r="H8" s="15"/>
      <c r="I8" s="17" t="s">
        <v>82</v>
      </c>
      <c r="J8" s="18" t="s">
        <v>182</v>
      </c>
      <c r="K8" s="48">
        <v>1.63</v>
      </c>
    </row>
    <row r="9" spans="1:13" ht="14.1" customHeight="1" x14ac:dyDescent="0.25">
      <c r="A9" s="17" t="s">
        <v>82</v>
      </c>
      <c r="B9" s="18" t="s">
        <v>182</v>
      </c>
      <c r="C9" s="67">
        <v>722</v>
      </c>
      <c r="D9" s="9"/>
      <c r="E9" s="20" t="s">
        <v>85</v>
      </c>
      <c r="F9" s="18" t="s">
        <v>182</v>
      </c>
      <c r="G9" s="18">
        <v>76</v>
      </c>
      <c r="H9" s="15"/>
      <c r="I9" s="17" t="s">
        <v>95</v>
      </c>
      <c r="J9" s="18" t="s">
        <v>181</v>
      </c>
      <c r="K9" s="48">
        <v>1.58</v>
      </c>
    </row>
    <row r="10" spans="1:13" ht="14.1" customHeight="1" x14ac:dyDescent="0.25">
      <c r="A10" s="17" t="s">
        <v>103</v>
      </c>
      <c r="B10" s="18" t="s">
        <v>18</v>
      </c>
      <c r="C10" s="67">
        <v>719</v>
      </c>
      <c r="D10" s="9"/>
      <c r="E10" s="17" t="s">
        <v>106</v>
      </c>
      <c r="F10" s="18" t="s">
        <v>182</v>
      </c>
      <c r="G10" s="18">
        <v>71</v>
      </c>
      <c r="H10" s="15"/>
      <c r="I10" s="17" t="s">
        <v>101</v>
      </c>
      <c r="J10" s="18" t="s">
        <v>183</v>
      </c>
      <c r="K10" s="48">
        <v>1.57</v>
      </c>
    </row>
    <row r="11" spans="1:13" ht="14.1" customHeight="1" x14ac:dyDescent="0.25">
      <c r="A11" s="17" t="s">
        <v>207</v>
      </c>
      <c r="B11" s="18" t="s">
        <v>181</v>
      </c>
      <c r="C11" s="67">
        <v>706</v>
      </c>
      <c r="D11" s="9"/>
      <c r="E11" s="17" t="s">
        <v>58</v>
      </c>
      <c r="F11" s="18" t="s">
        <v>174</v>
      </c>
      <c r="G11" s="18">
        <v>70</v>
      </c>
      <c r="H11" s="15"/>
      <c r="I11" s="17" t="s">
        <v>59</v>
      </c>
      <c r="J11" s="18" t="s">
        <v>18</v>
      </c>
      <c r="K11" s="48">
        <v>1.52</v>
      </c>
    </row>
    <row r="12" spans="1:13" ht="14.1" customHeight="1" x14ac:dyDescent="0.25">
      <c r="A12" s="20" t="s">
        <v>95</v>
      </c>
      <c r="B12" s="18" t="s">
        <v>181</v>
      </c>
      <c r="C12" s="67">
        <v>700</v>
      </c>
      <c r="D12" s="9"/>
      <c r="E12" s="17" t="s">
        <v>88</v>
      </c>
      <c r="F12" s="18" t="s">
        <v>181</v>
      </c>
      <c r="G12" s="18">
        <v>69</v>
      </c>
      <c r="H12" s="15"/>
      <c r="I12" s="17" t="s">
        <v>45</v>
      </c>
      <c r="J12" s="18" t="s">
        <v>174</v>
      </c>
      <c r="K12" s="48">
        <v>1.48</v>
      </c>
    </row>
    <row r="13" spans="1:13" ht="14.1" customHeight="1" x14ac:dyDescent="0.25">
      <c r="A13" s="17" t="s">
        <v>88</v>
      </c>
      <c r="B13" s="18" t="s">
        <v>181</v>
      </c>
      <c r="C13" s="67">
        <v>681</v>
      </c>
      <c r="D13" s="9"/>
      <c r="E13" s="20" t="s">
        <v>70</v>
      </c>
      <c r="F13" s="18" t="s">
        <v>174</v>
      </c>
      <c r="G13" s="18">
        <v>69</v>
      </c>
      <c r="H13" s="15"/>
      <c r="I13" s="17" t="s">
        <v>88</v>
      </c>
      <c r="J13" s="18" t="s">
        <v>181</v>
      </c>
      <c r="K13" s="48">
        <v>1.47</v>
      </c>
    </row>
    <row r="14" spans="1:13" ht="14.1" customHeight="1" x14ac:dyDescent="0.25">
      <c r="A14" s="20" t="s">
        <v>59</v>
      </c>
      <c r="B14" s="18" t="s">
        <v>18</v>
      </c>
      <c r="C14" s="67">
        <v>660</v>
      </c>
      <c r="D14" s="9"/>
      <c r="E14" s="17" t="s">
        <v>67</v>
      </c>
      <c r="F14" s="18" t="s">
        <v>182</v>
      </c>
      <c r="G14" s="18">
        <v>68</v>
      </c>
      <c r="H14" s="15"/>
      <c r="I14" s="17" t="s">
        <v>85</v>
      </c>
      <c r="J14" s="18" t="s">
        <v>182</v>
      </c>
      <c r="K14" s="48">
        <v>1.46</v>
      </c>
    </row>
    <row r="15" spans="1:13" ht="14.1" customHeight="1" x14ac:dyDescent="0.25">
      <c r="A15" s="20" t="s">
        <v>85</v>
      </c>
      <c r="B15" s="18" t="s">
        <v>182</v>
      </c>
      <c r="C15" s="67">
        <v>654</v>
      </c>
      <c r="D15" s="9"/>
      <c r="E15" s="17" t="s">
        <v>101</v>
      </c>
      <c r="F15" s="18" t="s">
        <v>183</v>
      </c>
      <c r="G15" s="18">
        <v>66</v>
      </c>
      <c r="H15" s="15"/>
      <c r="I15" s="17" t="s">
        <v>253</v>
      </c>
      <c r="J15" s="18" t="s">
        <v>182</v>
      </c>
      <c r="K15" s="48">
        <v>1.45</v>
      </c>
    </row>
    <row r="16" spans="1:13" ht="14.1" customHeight="1" x14ac:dyDescent="0.25">
      <c r="A16" s="17"/>
      <c r="B16" s="18"/>
      <c r="C16" s="67"/>
      <c r="D16" s="9"/>
      <c r="E16" s="17"/>
      <c r="F16" s="18"/>
      <c r="G16" s="18"/>
      <c r="H16" s="15"/>
      <c r="I16" s="17"/>
      <c r="J16" s="18"/>
      <c r="K16" s="52"/>
    </row>
    <row r="17" spans="1:12" ht="5.0999999999999996" customHeight="1" x14ac:dyDescent="0.25">
      <c r="A17" s="9"/>
      <c r="B17" s="9"/>
      <c r="C17" s="10"/>
      <c r="D17" s="9"/>
      <c r="E17" s="9"/>
      <c r="F17" s="9"/>
      <c r="G17" s="10"/>
      <c r="H17" s="15"/>
      <c r="I17" s="9"/>
      <c r="J17" s="9"/>
      <c r="K17" s="9"/>
    </row>
    <row r="18" spans="1:12" ht="5.0999999999999996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4"/>
    </row>
    <row r="19" spans="1:12" ht="15.75" x14ac:dyDescent="0.25">
      <c r="A19" s="9" t="s">
        <v>12</v>
      </c>
      <c r="B19" s="9"/>
      <c r="C19" s="9"/>
      <c r="D19" s="9"/>
      <c r="E19" s="9" t="s">
        <v>13</v>
      </c>
      <c r="F19" s="9"/>
      <c r="G19" s="9"/>
      <c r="H19" s="15"/>
      <c r="I19" s="9" t="s">
        <v>11</v>
      </c>
      <c r="J19" s="9"/>
      <c r="K19" s="9"/>
    </row>
    <row r="20" spans="1:12" ht="15.75" x14ac:dyDescent="0.25">
      <c r="A20" s="19" t="s">
        <v>60</v>
      </c>
      <c r="B20" s="19" t="s">
        <v>61</v>
      </c>
      <c r="C20" s="18" t="s">
        <v>3</v>
      </c>
      <c r="D20" s="9"/>
      <c r="E20" s="19" t="s">
        <v>60</v>
      </c>
      <c r="F20" s="19" t="s">
        <v>61</v>
      </c>
      <c r="G20" s="18" t="s">
        <v>4</v>
      </c>
      <c r="H20" s="15"/>
      <c r="I20" s="19" t="s">
        <v>60</v>
      </c>
      <c r="J20" s="19" t="s">
        <v>61</v>
      </c>
      <c r="K20" s="18" t="s">
        <v>5</v>
      </c>
    </row>
    <row r="21" spans="1:12" ht="14.1" customHeight="1" x14ac:dyDescent="0.25">
      <c r="A21" s="17" t="s">
        <v>45</v>
      </c>
      <c r="B21" s="18" t="s">
        <v>174</v>
      </c>
      <c r="C21" s="18">
        <v>12</v>
      </c>
      <c r="D21" s="9"/>
      <c r="E21" s="17" t="s">
        <v>59</v>
      </c>
      <c r="F21" s="18" t="s">
        <v>183</v>
      </c>
      <c r="G21" s="18">
        <v>5</v>
      </c>
      <c r="H21" s="15"/>
      <c r="I21" s="17" t="s">
        <v>80</v>
      </c>
      <c r="J21" s="18" t="s">
        <v>185</v>
      </c>
      <c r="K21" s="18">
        <v>5</v>
      </c>
    </row>
    <row r="22" spans="1:12" ht="14.1" customHeight="1" x14ac:dyDescent="0.25">
      <c r="A22" s="20" t="s">
        <v>59</v>
      </c>
      <c r="B22" s="18" t="s">
        <v>18</v>
      </c>
      <c r="C22" s="18">
        <v>10</v>
      </c>
      <c r="D22" s="9"/>
      <c r="E22" s="83" t="s">
        <v>82</v>
      </c>
      <c r="F22" s="18" t="s">
        <v>182</v>
      </c>
      <c r="G22" s="18">
        <v>5</v>
      </c>
      <c r="H22" s="15"/>
      <c r="I22" s="17" t="s">
        <v>95</v>
      </c>
      <c r="J22" s="18" t="s">
        <v>181</v>
      </c>
      <c r="K22" s="18">
        <v>4</v>
      </c>
    </row>
    <row r="23" spans="1:12" ht="14.1" customHeight="1" x14ac:dyDescent="0.25">
      <c r="A23" s="17" t="s">
        <v>186</v>
      </c>
      <c r="B23" s="18" t="s">
        <v>18</v>
      </c>
      <c r="C23" s="18">
        <v>10</v>
      </c>
      <c r="D23" s="9"/>
      <c r="E23" s="20" t="s">
        <v>116</v>
      </c>
      <c r="F23" s="18" t="s">
        <v>182</v>
      </c>
      <c r="G23" s="18">
        <v>4</v>
      </c>
      <c r="H23" s="15"/>
      <c r="I23" s="17" t="s">
        <v>201</v>
      </c>
      <c r="J23" s="18" t="s">
        <v>174</v>
      </c>
      <c r="K23" s="18">
        <v>3</v>
      </c>
    </row>
    <row r="24" spans="1:12" ht="14.1" customHeight="1" x14ac:dyDescent="0.25">
      <c r="A24" s="17" t="s">
        <v>43</v>
      </c>
      <c r="B24" s="18" t="s">
        <v>18</v>
      </c>
      <c r="C24" s="67">
        <v>7</v>
      </c>
      <c r="D24" s="9"/>
      <c r="E24" s="17" t="s">
        <v>75</v>
      </c>
      <c r="F24" s="18" t="s">
        <v>182</v>
      </c>
      <c r="G24" s="18">
        <v>3</v>
      </c>
      <c r="H24" s="15"/>
      <c r="I24" s="20" t="s">
        <v>67</v>
      </c>
      <c r="J24" s="18" t="s">
        <v>182</v>
      </c>
      <c r="K24" s="18">
        <v>3</v>
      </c>
    </row>
    <row r="25" spans="1:12" ht="14.1" customHeight="1" x14ac:dyDescent="0.25">
      <c r="A25" s="17" t="s">
        <v>88</v>
      </c>
      <c r="B25" s="18" t="s">
        <v>181</v>
      </c>
      <c r="C25" s="67">
        <v>7</v>
      </c>
      <c r="D25" s="9"/>
      <c r="E25" s="17" t="s">
        <v>184</v>
      </c>
      <c r="F25" s="18" t="s">
        <v>185</v>
      </c>
      <c r="G25" s="18">
        <v>3</v>
      </c>
      <c r="H25" s="15"/>
      <c r="I25" s="20" t="s">
        <v>59</v>
      </c>
      <c r="J25" s="18" t="s">
        <v>183</v>
      </c>
      <c r="K25" s="18">
        <v>2</v>
      </c>
    </row>
    <row r="26" spans="1:12" ht="14.1" customHeight="1" x14ac:dyDescent="0.25">
      <c r="A26" s="17" t="s">
        <v>113</v>
      </c>
      <c r="B26" s="18" t="s">
        <v>174</v>
      </c>
      <c r="C26" s="18">
        <v>7</v>
      </c>
      <c r="D26" s="9"/>
      <c r="E26" s="17" t="s">
        <v>58</v>
      </c>
      <c r="F26" s="18" t="s">
        <v>174</v>
      </c>
      <c r="G26" s="18">
        <v>3</v>
      </c>
      <c r="H26" s="15"/>
      <c r="I26" s="17" t="s">
        <v>82</v>
      </c>
      <c r="J26" s="18" t="s">
        <v>182</v>
      </c>
      <c r="K26" s="18">
        <v>2</v>
      </c>
    </row>
    <row r="27" spans="1:12" ht="14.1" customHeight="1" x14ac:dyDescent="0.25">
      <c r="A27" s="20" t="s">
        <v>101</v>
      </c>
      <c r="B27" s="18" t="s">
        <v>183</v>
      </c>
      <c r="C27" s="18">
        <v>7</v>
      </c>
      <c r="D27" s="9"/>
      <c r="E27" s="17" t="s">
        <v>231</v>
      </c>
      <c r="F27" s="18"/>
      <c r="G27" s="18">
        <v>2</v>
      </c>
      <c r="H27" s="15"/>
      <c r="I27" s="17" t="s">
        <v>75</v>
      </c>
      <c r="J27" s="18" t="s">
        <v>182</v>
      </c>
      <c r="K27" s="18">
        <v>2</v>
      </c>
    </row>
    <row r="28" spans="1:12" ht="14.1" customHeight="1" x14ac:dyDescent="0.25">
      <c r="A28" s="20" t="s">
        <v>85</v>
      </c>
      <c r="B28" s="18" t="s">
        <v>182</v>
      </c>
      <c r="C28" s="67">
        <v>7</v>
      </c>
      <c r="D28" s="9"/>
      <c r="E28" s="17"/>
      <c r="F28" s="18"/>
      <c r="G28" s="18"/>
      <c r="H28" s="15"/>
      <c r="I28" s="17"/>
      <c r="J28" s="18"/>
      <c r="K28" s="18"/>
    </row>
    <row r="29" spans="1:12" ht="14.1" customHeight="1" x14ac:dyDescent="0.25">
      <c r="A29" s="17" t="s">
        <v>263</v>
      </c>
      <c r="B29" s="18"/>
      <c r="C29" s="67">
        <v>6</v>
      </c>
      <c r="D29" s="9"/>
      <c r="E29" s="17"/>
      <c r="F29" s="18"/>
      <c r="G29" s="18"/>
      <c r="H29" s="15"/>
      <c r="I29" s="17"/>
      <c r="J29" s="18"/>
      <c r="K29" s="18"/>
    </row>
    <row r="30" spans="1:12" ht="14.1" customHeight="1" x14ac:dyDescent="0.25">
      <c r="A30" s="17"/>
      <c r="B30" s="18"/>
      <c r="C30" s="67"/>
      <c r="D30" s="9"/>
      <c r="E30" s="17"/>
      <c r="F30" s="18"/>
      <c r="G30" s="18"/>
      <c r="H30" s="15"/>
      <c r="I30" s="17"/>
      <c r="J30" s="18"/>
      <c r="K30" s="18"/>
    </row>
    <row r="31" spans="1:12" ht="14.1" customHeight="1" x14ac:dyDescent="0.25">
      <c r="A31" s="20"/>
      <c r="B31" s="18"/>
      <c r="C31" s="67"/>
      <c r="D31" s="9"/>
      <c r="E31" s="17"/>
      <c r="F31" s="18"/>
      <c r="G31" s="18"/>
      <c r="H31" s="15"/>
      <c r="I31" s="17"/>
      <c r="J31" s="18"/>
      <c r="K31" s="18"/>
    </row>
    <row r="32" spans="1:12" ht="5.0999999999999996" customHeight="1" x14ac:dyDescent="0.2"/>
    <row r="33" spans="1:11" ht="5.0999999999999996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5.75" x14ac:dyDescent="0.25">
      <c r="A34" s="9" t="s">
        <v>15</v>
      </c>
      <c r="B34" s="9"/>
      <c r="C34" s="9"/>
      <c r="D34" s="15"/>
      <c r="E34" s="9" t="s">
        <v>16</v>
      </c>
      <c r="F34" s="9"/>
      <c r="G34" s="9"/>
      <c r="I34" s="9" t="s">
        <v>40</v>
      </c>
      <c r="J34" s="9"/>
    </row>
    <row r="35" spans="1:11" ht="15.75" customHeight="1" x14ac:dyDescent="0.25">
      <c r="A35" s="19" t="s">
        <v>60</v>
      </c>
      <c r="B35" s="19" t="s">
        <v>61</v>
      </c>
      <c r="C35" s="18" t="s">
        <v>6</v>
      </c>
      <c r="D35" s="15"/>
      <c r="E35" s="19" t="s">
        <v>60</v>
      </c>
      <c r="F35" s="19" t="s">
        <v>61</v>
      </c>
      <c r="G35" s="18" t="s">
        <v>7</v>
      </c>
      <c r="I35" s="19" t="s">
        <v>60</v>
      </c>
      <c r="J35" s="19" t="s">
        <v>61</v>
      </c>
      <c r="K35" s="18" t="s">
        <v>42</v>
      </c>
    </row>
    <row r="36" spans="1:11" ht="14.1" customHeight="1" x14ac:dyDescent="0.25">
      <c r="A36" s="17" t="s">
        <v>82</v>
      </c>
      <c r="B36" s="18" t="s">
        <v>182</v>
      </c>
      <c r="C36" s="18">
        <v>28</v>
      </c>
      <c r="D36" s="15"/>
      <c r="E36" s="17" t="s">
        <v>101</v>
      </c>
      <c r="F36" s="18" t="s">
        <v>183</v>
      </c>
      <c r="G36" s="18">
        <v>22</v>
      </c>
      <c r="I36" s="17" t="s">
        <v>75</v>
      </c>
      <c r="J36" s="18" t="s">
        <v>182</v>
      </c>
      <c r="K36" s="47">
        <v>1.367</v>
      </c>
    </row>
    <row r="37" spans="1:11" ht="14.1" customHeight="1" x14ac:dyDescent="0.25">
      <c r="A37" s="17" t="s">
        <v>45</v>
      </c>
      <c r="B37" s="18" t="s">
        <v>174</v>
      </c>
      <c r="C37" s="18">
        <v>28</v>
      </c>
      <c r="D37" s="15"/>
      <c r="E37" s="17" t="s">
        <v>59</v>
      </c>
      <c r="F37" s="28" t="s">
        <v>18</v>
      </c>
      <c r="G37" s="18">
        <v>22</v>
      </c>
      <c r="I37" s="20" t="s">
        <v>95</v>
      </c>
      <c r="J37" s="18" t="s">
        <v>181</v>
      </c>
      <c r="K37" s="47">
        <v>1.175</v>
      </c>
    </row>
    <row r="38" spans="1:11" ht="14.1" customHeight="1" x14ac:dyDescent="0.25">
      <c r="A38" s="20" t="s">
        <v>85</v>
      </c>
      <c r="B38" s="18" t="s">
        <v>182</v>
      </c>
      <c r="C38" s="18">
        <v>23</v>
      </c>
      <c r="D38" s="15"/>
      <c r="E38" s="20" t="s">
        <v>75</v>
      </c>
      <c r="F38" s="18" t="s">
        <v>182</v>
      </c>
      <c r="G38" s="18">
        <v>22</v>
      </c>
      <c r="I38" s="17" t="s">
        <v>59</v>
      </c>
      <c r="J38" s="18" t="s">
        <v>183</v>
      </c>
      <c r="K38" s="47">
        <v>1.111</v>
      </c>
    </row>
    <row r="39" spans="1:11" ht="14.1" customHeight="1" x14ac:dyDescent="0.25">
      <c r="A39" s="17" t="s">
        <v>67</v>
      </c>
      <c r="B39" s="18" t="s">
        <v>182</v>
      </c>
      <c r="C39" s="18">
        <v>21</v>
      </c>
      <c r="D39" s="15"/>
      <c r="E39" s="17" t="s">
        <v>88</v>
      </c>
      <c r="F39" s="18" t="s">
        <v>181</v>
      </c>
      <c r="G39" s="18">
        <v>21</v>
      </c>
      <c r="I39" s="17" t="s">
        <v>82</v>
      </c>
      <c r="J39" s="18" t="s">
        <v>182</v>
      </c>
      <c r="K39" s="47">
        <v>1.111</v>
      </c>
    </row>
    <row r="40" spans="1:11" ht="14.1" customHeight="1" x14ac:dyDescent="0.25">
      <c r="A40" s="17" t="s">
        <v>59</v>
      </c>
      <c r="B40" s="28" t="s">
        <v>18</v>
      </c>
      <c r="C40" s="18">
        <v>21</v>
      </c>
      <c r="D40" s="15"/>
      <c r="E40" s="17" t="s">
        <v>58</v>
      </c>
      <c r="F40" s="18" t="s">
        <v>174</v>
      </c>
      <c r="G40" s="18">
        <v>21</v>
      </c>
      <c r="I40" s="17" t="s">
        <v>80</v>
      </c>
      <c r="J40" s="18" t="s">
        <v>185</v>
      </c>
      <c r="K40" s="47">
        <v>1.091</v>
      </c>
    </row>
    <row r="41" spans="1:11" ht="14.1" customHeight="1" x14ac:dyDescent="0.25">
      <c r="A41" s="17" t="s">
        <v>66</v>
      </c>
      <c r="B41" s="18" t="s">
        <v>174</v>
      </c>
      <c r="C41" s="18">
        <v>19</v>
      </c>
      <c r="D41" s="15"/>
      <c r="E41" s="17" t="s">
        <v>70</v>
      </c>
      <c r="F41" s="18" t="s">
        <v>174</v>
      </c>
      <c r="G41" s="18">
        <v>21</v>
      </c>
      <c r="I41" s="39" t="s">
        <v>58</v>
      </c>
      <c r="J41" s="18" t="s">
        <v>174</v>
      </c>
      <c r="K41" s="47">
        <v>1.0489999999999999</v>
      </c>
    </row>
    <row r="42" spans="1:11" ht="14.1" customHeight="1" x14ac:dyDescent="0.25">
      <c r="A42" s="17" t="s">
        <v>96</v>
      </c>
      <c r="B42" s="18" t="s">
        <v>183</v>
      </c>
      <c r="C42" s="18">
        <v>19</v>
      </c>
      <c r="D42" s="15"/>
      <c r="E42" s="17" t="s">
        <v>82</v>
      </c>
      <c r="F42" s="18" t="s">
        <v>182</v>
      </c>
      <c r="G42" s="18">
        <v>21</v>
      </c>
      <c r="I42" s="17" t="s">
        <v>45</v>
      </c>
      <c r="J42" s="18" t="s">
        <v>174</v>
      </c>
      <c r="K42" s="47">
        <v>1</v>
      </c>
    </row>
    <row r="43" spans="1:11" ht="14.1" customHeight="1" x14ac:dyDescent="0.25">
      <c r="A43" s="17" t="s">
        <v>58</v>
      </c>
      <c r="B43" s="18" t="s">
        <v>174</v>
      </c>
      <c r="C43" s="18">
        <v>18</v>
      </c>
      <c r="D43" s="15"/>
      <c r="E43" s="17" t="s">
        <v>67</v>
      </c>
      <c r="F43" s="18" t="s">
        <v>182</v>
      </c>
      <c r="G43" s="18">
        <v>19</v>
      </c>
      <c r="I43" s="17" t="s">
        <v>88</v>
      </c>
      <c r="J43" s="18" t="s">
        <v>181</v>
      </c>
      <c r="K43" s="47">
        <v>0.97899999999999998</v>
      </c>
    </row>
    <row r="44" spans="1:11" ht="14.1" customHeight="1" x14ac:dyDescent="0.25">
      <c r="A44" s="17" t="s">
        <v>101</v>
      </c>
      <c r="B44" s="18" t="s">
        <v>183</v>
      </c>
      <c r="C44" s="18">
        <v>17</v>
      </c>
      <c r="D44" s="15"/>
      <c r="E44" s="17" t="s">
        <v>95</v>
      </c>
      <c r="F44" s="18" t="s">
        <v>181</v>
      </c>
      <c r="G44" s="18">
        <v>19</v>
      </c>
      <c r="I44" s="17" t="s">
        <v>116</v>
      </c>
      <c r="J44" s="18" t="s">
        <v>182</v>
      </c>
      <c r="K44" s="47">
        <v>0.96799999999999997</v>
      </c>
    </row>
    <row r="45" spans="1:11" ht="14.1" customHeight="1" x14ac:dyDescent="0.25">
      <c r="A45" s="17" t="s">
        <v>264</v>
      </c>
      <c r="B45" s="18"/>
      <c r="C45" s="18">
        <v>16</v>
      </c>
      <c r="D45" s="15"/>
      <c r="E45" s="17" t="s">
        <v>85</v>
      </c>
      <c r="F45" s="18" t="s">
        <v>182</v>
      </c>
      <c r="G45" s="18">
        <v>19</v>
      </c>
      <c r="I45" s="20" t="s">
        <v>101</v>
      </c>
      <c r="J45" s="28" t="s">
        <v>183</v>
      </c>
      <c r="K45" s="47">
        <v>0.92900000000000005</v>
      </c>
    </row>
    <row r="46" spans="1:11" ht="14.1" customHeight="1" x14ac:dyDescent="0.25">
      <c r="A46" s="17"/>
      <c r="B46" s="18"/>
      <c r="C46" s="18"/>
      <c r="D46" s="15"/>
      <c r="E46" s="17"/>
      <c r="F46" s="18"/>
      <c r="G46" s="18"/>
      <c r="I46" s="17"/>
      <c r="J46" s="18"/>
      <c r="K46" s="47"/>
    </row>
    <row r="47" spans="1:11" ht="26.25" x14ac:dyDescent="0.4">
      <c r="A47" s="118" t="s">
        <v>119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20"/>
    </row>
    <row r="48" spans="1:11" ht="5.0999999999999996" customHeight="1" x14ac:dyDescent="0.4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2" ht="15.75" x14ac:dyDescent="0.25">
      <c r="A49" s="9" t="s">
        <v>265</v>
      </c>
      <c r="B49" s="9"/>
      <c r="E49" s="9" t="s">
        <v>36</v>
      </c>
      <c r="F49" s="9"/>
      <c r="I49" s="9" t="s">
        <v>22</v>
      </c>
      <c r="J49" s="9"/>
    </row>
    <row r="50" spans="1:12" ht="15.75" x14ac:dyDescent="0.25">
      <c r="A50" s="19" t="s">
        <v>60</v>
      </c>
      <c r="B50" s="19" t="s">
        <v>61</v>
      </c>
      <c r="C50" s="16" t="s">
        <v>14</v>
      </c>
      <c r="E50" s="19" t="s">
        <v>60</v>
      </c>
      <c r="F50" s="19" t="s">
        <v>61</v>
      </c>
      <c r="G50" s="18" t="s">
        <v>10</v>
      </c>
      <c r="I50" s="19" t="s">
        <v>60</v>
      </c>
      <c r="J50" s="19" t="s">
        <v>61</v>
      </c>
      <c r="K50" s="18" t="s">
        <v>24</v>
      </c>
    </row>
    <row r="51" spans="1:12" ht="14.1" customHeight="1" x14ac:dyDescent="0.25">
      <c r="A51" s="17" t="s">
        <v>98</v>
      </c>
      <c r="B51" s="18" t="s">
        <v>182</v>
      </c>
      <c r="C51" s="67">
        <v>513</v>
      </c>
      <c r="E51" s="17" t="s">
        <v>78</v>
      </c>
      <c r="F51" s="18" t="s">
        <v>182</v>
      </c>
      <c r="G51" s="18">
        <v>53</v>
      </c>
      <c r="I51" s="17" t="s">
        <v>98</v>
      </c>
      <c r="J51" s="18" t="s">
        <v>182</v>
      </c>
      <c r="K51" s="48">
        <v>1.1499999999999999</v>
      </c>
    </row>
    <row r="52" spans="1:12" ht="14.1" customHeight="1" x14ac:dyDescent="0.25">
      <c r="A52" s="17" t="s">
        <v>89</v>
      </c>
      <c r="B52" s="18" t="s">
        <v>182</v>
      </c>
      <c r="C52" s="67">
        <v>488</v>
      </c>
      <c r="D52" s="9"/>
      <c r="E52" s="17" t="s">
        <v>89</v>
      </c>
      <c r="F52" s="18" t="s">
        <v>182</v>
      </c>
      <c r="G52" s="18">
        <v>46</v>
      </c>
      <c r="H52" s="15"/>
      <c r="I52" s="17" t="s">
        <v>89</v>
      </c>
      <c r="J52" s="18" t="s">
        <v>182</v>
      </c>
      <c r="K52" s="48">
        <v>1.1200000000000001</v>
      </c>
    </row>
    <row r="53" spans="1:12" ht="14.1" customHeight="1" x14ac:dyDescent="0.25">
      <c r="A53" s="39" t="s">
        <v>78</v>
      </c>
      <c r="B53" s="28" t="s">
        <v>182</v>
      </c>
      <c r="C53" s="67">
        <v>481</v>
      </c>
      <c r="D53" s="9"/>
      <c r="E53" s="17" t="s">
        <v>98</v>
      </c>
      <c r="F53" s="18" t="s">
        <v>182</v>
      </c>
      <c r="G53" s="18">
        <v>45</v>
      </c>
      <c r="H53" s="15"/>
      <c r="I53" s="17" t="s">
        <v>78</v>
      </c>
      <c r="J53" s="18" t="s">
        <v>182</v>
      </c>
      <c r="K53" s="50">
        <v>0.98</v>
      </c>
      <c r="L53" s="49"/>
    </row>
    <row r="54" spans="1:12" ht="14.1" customHeight="1" x14ac:dyDescent="0.25">
      <c r="A54" s="17" t="s">
        <v>111</v>
      </c>
      <c r="B54" s="18" t="s">
        <v>183</v>
      </c>
      <c r="C54" s="67">
        <v>441</v>
      </c>
      <c r="D54" s="9"/>
      <c r="E54" s="39" t="s">
        <v>91</v>
      </c>
      <c r="F54" s="28" t="s">
        <v>181</v>
      </c>
      <c r="G54" s="18">
        <v>31</v>
      </c>
      <c r="H54" s="15"/>
      <c r="I54" s="17" t="s">
        <v>111</v>
      </c>
      <c r="J54" s="18" t="s">
        <v>183</v>
      </c>
      <c r="K54" s="50">
        <v>0.82</v>
      </c>
      <c r="L54" s="49"/>
    </row>
    <row r="55" spans="1:12" ht="14.1" customHeight="1" x14ac:dyDescent="0.25">
      <c r="A55" s="17" t="s">
        <v>102</v>
      </c>
      <c r="B55" s="18" t="s">
        <v>174</v>
      </c>
      <c r="C55" s="67">
        <v>419</v>
      </c>
      <c r="D55" s="9"/>
      <c r="E55" s="17" t="s">
        <v>115</v>
      </c>
      <c r="F55" s="18" t="s">
        <v>18</v>
      </c>
      <c r="G55" s="18">
        <v>31</v>
      </c>
      <c r="H55" s="15"/>
      <c r="I55" s="39" t="s">
        <v>91</v>
      </c>
      <c r="J55" s="28" t="s">
        <v>181</v>
      </c>
      <c r="K55" s="50">
        <v>0.72</v>
      </c>
      <c r="L55" s="49"/>
    </row>
    <row r="56" spans="1:12" ht="14.1" customHeight="1" x14ac:dyDescent="0.25">
      <c r="A56" s="17" t="s">
        <v>115</v>
      </c>
      <c r="B56" s="18" t="s">
        <v>18</v>
      </c>
      <c r="C56" s="67">
        <v>395</v>
      </c>
      <c r="D56" s="9"/>
      <c r="E56" s="17" t="s">
        <v>134</v>
      </c>
      <c r="F56" s="18" t="s">
        <v>183</v>
      </c>
      <c r="G56" s="18">
        <v>30</v>
      </c>
      <c r="H56" s="15"/>
      <c r="I56" s="17" t="s">
        <v>115</v>
      </c>
      <c r="J56" s="18" t="s">
        <v>18</v>
      </c>
      <c r="K56" s="50">
        <v>0.72</v>
      </c>
      <c r="L56" s="49"/>
    </row>
    <row r="57" spans="1:12" ht="14.1" customHeight="1" x14ac:dyDescent="0.25">
      <c r="A57" s="39" t="s">
        <v>143</v>
      </c>
      <c r="B57" s="28" t="s">
        <v>18</v>
      </c>
      <c r="C57" s="67">
        <v>350</v>
      </c>
      <c r="D57" s="9"/>
      <c r="E57" s="39" t="s">
        <v>102</v>
      </c>
      <c r="F57" s="28" t="s">
        <v>174</v>
      </c>
      <c r="G57" s="18">
        <v>30</v>
      </c>
      <c r="H57" s="15"/>
      <c r="I57" s="39" t="s">
        <v>102</v>
      </c>
      <c r="J57" s="28" t="s">
        <v>174</v>
      </c>
      <c r="K57" s="50">
        <v>0.7</v>
      </c>
      <c r="L57" s="49"/>
    </row>
    <row r="58" spans="1:12" ht="14.1" customHeight="1" x14ac:dyDescent="0.25">
      <c r="A58" s="17" t="s">
        <v>209</v>
      </c>
      <c r="B58" s="18" t="s">
        <v>181</v>
      </c>
      <c r="C58" s="67">
        <v>344</v>
      </c>
      <c r="D58" s="9"/>
      <c r="E58" s="17" t="s">
        <v>111</v>
      </c>
      <c r="F58" s="18" t="s">
        <v>183</v>
      </c>
      <c r="G58" s="18">
        <v>28</v>
      </c>
      <c r="H58" s="15"/>
      <c r="I58" s="17" t="s">
        <v>143</v>
      </c>
      <c r="J58" s="18" t="s">
        <v>18</v>
      </c>
      <c r="K58" s="50">
        <v>0.7</v>
      </c>
      <c r="L58" s="49"/>
    </row>
    <row r="59" spans="1:12" ht="14.1" customHeight="1" x14ac:dyDescent="0.25">
      <c r="A59" s="17" t="s">
        <v>108</v>
      </c>
      <c r="B59" s="18" t="s">
        <v>185</v>
      </c>
      <c r="C59" s="67">
        <v>333</v>
      </c>
      <c r="D59" s="9"/>
      <c r="E59" s="17" t="s">
        <v>108</v>
      </c>
      <c r="F59" s="18" t="s">
        <v>185</v>
      </c>
      <c r="G59" s="18">
        <v>28</v>
      </c>
      <c r="H59" s="15"/>
      <c r="I59" s="17" t="s">
        <v>111</v>
      </c>
      <c r="J59" s="18" t="s">
        <v>181</v>
      </c>
      <c r="K59" s="48">
        <v>0.69</v>
      </c>
    </row>
    <row r="60" spans="1:12" ht="14.1" customHeight="1" x14ac:dyDescent="0.25">
      <c r="A60" s="17" t="s">
        <v>91</v>
      </c>
      <c r="B60" s="18" t="s">
        <v>181</v>
      </c>
      <c r="C60" s="67">
        <v>326</v>
      </c>
      <c r="D60" s="9"/>
      <c r="E60" s="17" t="s">
        <v>143</v>
      </c>
      <c r="F60" s="18" t="s">
        <v>18</v>
      </c>
      <c r="G60" s="18">
        <v>28</v>
      </c>
      <c r="H60" s="15"/>
      <c r="I60" s="17" t="s">
        <v>108</v>
      </c>
      <c r="J60" s="18" t="s">
        <v>185</v>
      </c>
      <c r="K60" s="48">
        <v>0.67</v>
      </c>
    </row>
    <row r="61" spans="1:12" ht="14.1" customHeight="1" x14ac:dyDescent="0.25">
      <c r="A61" s="17"/>
      <c r="B61" s="18"/>
      <c r="C61" s="67"/>
      <c r="D61" s="9"/>
      <c r="E61" s="17"/>
      <c r="F61" s="18"/>
      <c r="G61" s="18"/>
      <c r="H61" s="15"/>
      <c r="I61" s="17"/>
      <c r="J61" s="18"/>
      <c r="K61" s="48"/>
    </row>
    <row r="62" spans="1:12" ht="5.0999999999999996" customHeight="1" x14ac:dyDescent="0.25">
      <c r="A62" s="9"/>
      <c r="B62" s="9"/>
      <c r="C62" s="10"/>
      <c r="D62" s="9"/>
      <c r="E62" s="9"/>
      <c r="F62" s="9"/>
      <c r="G62" s="10"/>
      <c r="H62" s="15"/>
      <c r="I62" s="9"/>
      <c r="J62" s="9"/>
      <c r="K62" s="9"/>
    </row>
    <row r="63" spans="1:12" ht="5.0999999999999996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2" ht="15.75" x14ac:dyDescent="0.25">
      <c r="A64" s="9" t="s">
        <v>12</v>
      </c>
      <c r="B64" s="9"/>
      <c r="C64" s="9"/>
      <c r="D64" s="9"/>
      <c r="E64" s="9" t="s">
        <v>13</v>
      </c>
      <c r="F64" s="9"/>
      <c r="G64" s="9"/>
      <c r="H64" s="15"/>
      <c r="I64" s="9" t="s">
        <v>11</v>
      </c>
      <c r="J64" s="9"/>
      <c r="K64" s="9"/>
    </row>
    <row r="65" spans="1:11" ht="15.75" x14ac:dyDescent="0.25">
      <c r="A65" s="19" t="s">
        <v>60</v>
      </c>
      <c r="B65" s="19" t="s">
        <v>61</v>
      </c>
      <c r="C65" s="18" t="s">
        <v>3</v>
      </c>
      <c r="D65" s="9"/>
      <c r="E65" s="19" t="s">
        <v>60</v>
      </c>
      <c r="F65" s="19" t="s">
        <v>61</v>
      </c>
      <c r="G65" s="18" t="s">
        <v>4</v>
      </c>
      <c r="H65" s="15"/>
      <c r="I65" s="19" t="s">
        <v>60</v>
      </c>
      <c r="J65" s="19" t="s">
        <v>61</v>
      </c>
      <c r="K65" s="18" t="s">
        <v>5</v>
      </c>
    </row>
    <row r="66" spans="1:11" ht="14.1" customHeight="1" x14ac:dyDescent="0.25">
      <c r="A66" s="17" t="s">
        <v>134</v>
      </c>
      <c r="B66" s="18" t="s">
        <v>183</v>
      </c>
      <c r="C66" s="18">
        <v>3</v>
      </c>
      <c r="D66" s="9"/>
      <c r="E66" s="17" t="s">
        <v>108</v>
      </c>
      <c r="F66" s="18" t="s">
        <v>185</v>
      </c>
      <c r="G66" s="18">
        <v>3</v>
      </c>
      <c r="H66" s="15"/>
      <c r="I66" s="17" t="s">
        <v>134</v>
      </c>
      <c r="J66" s="18" t="s">
        <v>183</v>
      </c>
      <c r="K66" s="18">
        <v>1</v>
      </c>
    </row>
    <row r="67" spans="1:11" ht="14.1" customHeight="1" x14ac:dyDescent="0.25">
      <c r="A67" s="17" t="s">
        <v>78</v>
      </c>
      <c r="B67" s="18" t="s">
        <v>183</v>
      </c>
      <c r="C67" s="18">
        <v>3</v>
      </c>
      <c r="D67" s="9"/>
      <c r="E67" s="17" t="s">
        <v>89</v>
      </c>
      <c r="F67" s="18" t="s">
        <v>182</v>
      </c>
      <c r="G67" s="18">
        <v>1</v>
      </c>
      <c r="H67" s="15"/>
      <c r="I67" s="17" t="s">
        <v>89</v>
      </c>
      <c r="J67" s="28" t="s">
        <v>182</v>
      </c>
      <c r="K67" s="18">
        <v>1</v>
      </c>
    </row>
    <row r="68" spans="1:11" ht="14.1" customHeight="1" x14ac:dyDescent="0.25">
      <c r="A68" s="17" t="s">
        <v>89</v>
      </c>
      <c r="B68" s="28" t="s">
        <v>182</v>
      </c>
      <c r="C68" s="18">
        <v>2</v>
      </c>
      <c r="D68" s="9"/>
      <c r="E68" s="17" t="s">
        <v>78</v>
      </c>
      <c r="F68" s="18" t="s">
        <v>182</v>
      </c>
      <c r="G68" s="18">
        <v>1</v>
      </c>
      <c r="H68" s="15"/>
      <c r="I68" s="17"/>
      <c r="J68" s="18"/>
      <c r="K68" s="18"/>
    </row>
    <row r="69" spans="1:11" ht="14.1" customHeight="1" x14ac:dyDescent="0.25">
      <c r="A69" s="17" t="s">
        <v>102</v>
      </c>
      <c r="B69" s="18" t="s">
        <v>174</v>
      </c>
      <c r="C69" s="18">
        <v>2</v>
      </c>
      <c r="D69" s="9"/>
      <c r="E69" s="17" t="s">
        <v>209</v>
      </c>
      <c r="F69" s="18" t="s">
        <v>181</v>
      </c>
      <c r="G69" s="18">
        <v>1</v>
      </c>
      <c r="H69" s="15"/>
      <c r="I69" s="17"/>
      <c r="J69" s="18"/>
      <c r="K69" s="18"/>
    </row>
    <row r="70" spans="1:11" ht="14.1" customHeight="1" x14ac:dyDescent="0.25">
      <c r="A70" s="39" t="s">
        <v>111</v>
      </c>
      <c r="B70" s="28" t="s">
        <v>183</v>
      </c>
      <c r="C70" s="18">
        <v>2</v>
      </c>
      <c r="D70" s="9"/>
      <c r="E70" s="17"/>
      <c r="F70" s="28"/>
      <c r="G70" s="18"/>
      <c r="H70" s="15"/>
      <c r="I70" s="17"/>
      <c r="J70" s="18"/>
      <c r="K70" s="18"/>
    </row>
    <row r="71" spans="1:11" ht="14.1" customHeight="1" x14ac:dyDescent="0.25">
      <c r="A71" s="17" t="s">
        <v>91</v>
      </c>
      <c r="B71" s="18" t="s">
        <v>181</v>
      </c>
      <c r="C71" s="18">
        <v>2</v>
      </c>
      <c r="D71" s="9"/>
      <c r="E71" s="17"/>
      <c r="F71" s="18"/>
      <c r="G71" s="18"/>
      <c r="H71" s="15"/>
      <c r="I71" s="17"/>
      <c r="J71" s="18"/>
      <c r="K71" s="18"/>
    </row>
    <row r="72" spans="1:11" ht="14.1" customHeight="1" x14ac:dyDescent="0.25">
      <c r="A72" s="17" t="s">
        <v>200</v>
      </c>
      <c r="B72" s="18" t="s">
        <v>174</v>
      </c>
      <c r="C72" s="18">
        <v>2</v>
      </c>
      <c r="D72" s="9"/>
      <c r="E72" s="17"/>
      <c r="F72" s="18"/>
      <c r="G72" s="18"/>
      <c r="H72" s="15"/>
      <c r="I72" s="17"/>
      <c r="J72" s="18"/>
      <c r="K72" s="18"/>
    </row>
    <row r="73" spans="1:11" ht="14.1" customHeight="1" x14ac:dyDescent="0.25">
      <c r="A73" s="17" t="s">
        <v>231</v>
      </c>
      <c r="B73" s="18"/>
      <c r="C73" s="18">
        <v>1</v>
      </c>
      <c r="D73" s="9"/>
      <c r="E73" s="17"/>
      <c r="F73" s="18"/>
      <c r="G73" s="18"/>
      <c r="H73" s="15"/>
      <c r="I73" s="17"/>
      <c r="J73" s="18"/>
      <c r="K73" s="18"/>
    </row>
    <row r="74" spans="1:11" ht="14.1" customHeight="1" x14ac:dyDescent="0.25">
      <c r="A74" s="17"/>
      <c r="B74" s="18"/>
      <c r="C74" s="18"/>
      <c r="D74" s="9"/>
      <c r="E74" s="17"/>
      <c r="F74" s="18"/>
      <c r="G74" s="18"/>
      <c r="H74" s="15"/>
      <c r="I74" s="17"/>
      <c r="J74" s="18"/>
      <c r="K74" s="18"/>
    </row>
    <row r="75" spans="1:11" ht="14.1" customHeight="1" x14ac:dyDescent="0.25">
      <c r="A75" s="17"/>
      <c r="B75" s="18"/>
      <c r="C75" s="18"/>
      <c r="D75" s="9"/>
      <c r="E75" s="20"/>
      <c r="F75" s="28"/>
      <c r="G75" s="18"/>
      <c r="H75" s="15"/>
      <c r="I75" s="17"/>
      <c r="J75" s="28"/>
      <c r="K75" s="18"/>
    </row>
    <row r="76" spans="1:11" ht="14.1" customHeight="1" x14ac:dyDescent="0.25">
      <c r="A76" s="17"/>
      <c r="B76" s="18"/>
      <c r="C76" s="18"/>
      <c r="D76" s="9"/>
      <c r="E76" s="17"/>
      <c r="F76" s="18"/>
      <c r="G76" s="18"/>
      <c r="H76" s="15"/>
      <c r="I76" s="17"/>
      <c r="J76" s="18"/>
      <c r="K76" s="18"/>
    </row>
    <row r="77" spans="1:11" ht="5.0999999999999996" customHeight="1" x14ac:dyDescent="0.2"/>
    <row r="78" spans="1:11" ht="5.0999999999999996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ht="15.75" x14ac:dyDescent="0.25">
      <c r="A79" s="9" t="s">
        <v>15</v>
      </c>
      <c r="B79" s="9"/>
      <c r="C79" s="9"/>
      <c r="D79" s="15"/>
      <c r="E79" s="9" t="s">
        <v>16</v>
      </c>
      <c r="F79" s="9"/>
      <c r="G79" s="9"/>
      <c r="I79" s="9" t="s">
        <v>40</v>
      </c>
      <c r="J79" s="9"/>
      <c r="K79" s="9"/>
    </row>
    <row r="80" spans="1:11" ht="15.75" x14ac:dyDescent="0.25">
      <c r="A80" s="19" t="s">
        <v>60</v>
      </c>
      <c r="B80" s="19" t="s">
        <v>61</v>
      </c>
      <c r="C80" s="18" t="s">
        <v>6</v>
      </c>
      <c r="D80" s="15"/>
      <c r="E80" s="19" t="s">
        <v>60</v>
      </c>
      <c r="F80" s="19" t="s">
        <v>61</v>
      </c>
      <c r="G80" s="18" t="s">
        <v>7</v>
      </c>
      <c r="I80" s="19" t="s">
        <v>60</v>
      </c>
      <c r="J80" s="19" t="s">
        <v>61</v>
      </c>
      <c r="K80" s="18" t="s">
        <v>42</v>
      </c>
    </row>
    <row r="81" spans="1:11" ht="14.1" customHeight="1" x14ac:dyDescent="0.25">
      <c r="A81" s="17" t="s">
        <v>98</v>
      </c>
      <c r="B81" s="18" t="s">
        <v>182</v>
      </c>
      <c r="C81" s="18">
        <v>15</v>
      </c>
      <c r="D81" s="15"/>
      <c r="E81" s="17" t="s">
        <v>78</v>
      </c>
      <c r="F81" s="18" t="s">
        <v>182</v>
      </c>
      <c r="G81" s="18">
        <v>17</v>
      </c>
      <c r="I81" s="17" t="s">
        <v>89</v>
      </c>
      <c r="J81" s="18" t="s">
        <v>182</v>
      </c>
      <c r="K81" s="47">
        <v>0.65900000000000003</v>
      </c>
    </row>
    <row r="82" spans="1:11" ht="14.1" customHeight="1" x14ac:dyDescent="0.25">
      <c r="A82" s="17" t="s">
        <v>89</v>
      </c>
      <c r="B82" s="18" t="s">
        <v>182</v>
      </c>
      <c r="C82" s="18">
        <v>13</v>
      </c>
      <c r="D82" s="15"/>
      <c r="E82" s="17" t="s">
        <v>89</v>
      </c>
      <c r="F82" s="18" t="s">
        <v>182</v>
      </c>
      <c r="G82" s="18">
        <v>13</v>
      </c>
      <c r="I82" s="17" t="s">
        <v>98</v>
      </c>
      <c r="J82" s="18" t="s">
        <v>182</v>
      </c>
      <c r="K82" s="47">
        <v>0.53800000000000003</v>
      </c>
    </row>
    <row r="83" spans="1:11" ht="14.1" customHeight="1" x14ac:dyDescent="0.25">
      <c r="A83" s="17" t="s">
        <v>91</v>
      </c>
      <c r="B83" s="18" t="s">
        <v>181</v>
      </c>
      <c r="C83" s="18">
        <v>10</v>
      </c>
      <c r="D83" s="15"/>
      <c r="E83" s="17" t="s">
        <v>143</v>
      </c>
      <c r="F83" s="18" t="s">
        <v>18</v>
      </c>
      <c r="G83" s="18">
        <v>11</v>
      </c>
      <c r="I83" s="39" t="s">
        <v>78</v>
      </c>
      <c r="J83" s="28" t="s">
        <v>182</v>
      </c>
      <c r="K83" s="47">
        <v>0.53700000000000003</v>
      </c>
    </row>
    <row r="84" spans="1:11" ht="14.1" customHeight="1" x14ac:dyDescent="0.25">
      <c r="A84" s="17" t="s">
        <v>78</v>
      </c>
      <c r="B84" s="18" t="s">
        <v>182</v>
      </c>
      <c r="C84" s="18">
        <v>10</v>
      </c>
      <c r="D84" s="15"/>
      <c r="E84" s="39" t="s">
        <v>98</v>
      </c>
      <c r="F84" s="28" t="s">
        <v>182</v>
      </c>
      <c r="G84" s="18">
        <v>10</v>
      </c>
      <c r="I84" s="17" t="s">
        <v>111</v>
      </c>
      <c r="J84" s="18" t="s">
        <v>183</v>
      </c>
      <c r="K84" s="47">
        <v>0.5</v>
      </c>
    </row>
    <row r="85" spans="1:11" ht="14.1" customHeight="1" x14ac:dyDescent="0.25">
      <c r="A85" s="17" t="s">
        <v>115</v>
      </c>
      <c r="B85" s="18" t="s">
        <v>18</v>
      </c>
      <c r="C85" s="28">
        <v>9</v>
      </c>
      <c r="D85" s="15"/>
      <c r="E85" s="17" t="s">
        <v>134</v>
      </c>
      <c r="F85" s="18" t="s">
        <v>183</v>
      </c>
      <c r="G85" s="18">
        <v>8</v>
      </c>
      <c r="I85" s="17" t="s">
        <v>108</v>
      </c>
      <c r="J85" s="18" t="s">
        <v>185</v>
      </c>
      <c r="K85" s="47">
        <v>0.5</v>
      </c>
    </row>
    <row r="86" spans="1:11" ht="14.1" customHeight="1" x14ac:dyDescent="0.25">
      <c r="A86" s="17" t="s">
        <v>134</v>
      </c>
      <c r="B86" s="18" t="s">
        <v>183</v>
      </c>
      <c r="C86" s="18">
        <v>8</v>
      </c>
      <c r="D86" s="15"/>
      <c r="E86" s="17" t="s">
        <v>111</v>
      </c>
      <c r="F86" s="18" t="s">
        <v>183</v>
      </c>
      <c r="G86" s="18">
        <v>7</v>
      </c>
      <c r="I86" s="17" t="s">
        <v>102</v>
      </c>
      <c r="J86" s="18" t="s">
        <v>174</v>
      </c>
      <c r="K86" s="47">
        <v>0.46500000000000002</v>
      </c>
    </row>
    <row r="87" spans="1:11" ht="14.1" customHeight="1" x14ac:dyDescent="0.25">
      <c r="A87" s="17" t="s">
        <v>102</v>
      </c>
      <c r="B87" s="18" t="s">
        <v>174</v>
      </c>
      <c r="C87" s="18">
        <v>7</v>
      </c>
      <c r="D87" s="15"/>
      <c r="E87" s="17" t="s">
        <v>91</v>
      </c>
      <c r="F87" s="18" t="s">
        <v>181</v>
      </c>
      <c r="G87" s="18">
        <v>7</v>
      </c>
      <c r="I87" s="17" t="s">
        <v>115</v>
      </c>
      <c r="J87" s="18" t="s">
        <v>18</v>
      </c>
      <c r="K87" s="47">
        <v>0.41899999999999998</v>
      </c>
    </row>
    <row r="88" spans="1:11" ht="14.1" customHeight="1" x14ac:dyDescent="0.25">
      <c r="A88" s="39" t="s">
        <v>108</v>
      </c>
      <c r="B88" s="28" t="s">
        <v>185</v>
      </c>
      <c r="C88" s="18">
        <v>7</v>
      </c>
      <c r="D88" s="15"/>
      <c r="E88" s="17" t="s">
        <v>110</v>
      </c>
      <c r="F88" s="18" t="s">
        <v>174</v>
      </c>
      <c r="G88" s="18">
        <v>7</v>
      </c>
      <c r="I88" s="17" t="s">
        <v>209</v>
      </c>
      <c r="J88" s="18" t="s">
        <v>181</v>
      </c>
      <c r="K88" s="47">
        <v>0.40600000000000003</v>
      </c>
    </row>
    <row r="89" spans="1:11" ht="14.1" customHeight="1" x14ac:dyDescent="0.25">
      <c r="A89" s="39" t="s">
        <v>111</v>
      </c>
      <c r="B89" s="28" t="s">
        <v>183</v>
      </c>
      <c r="C89" s="18">
        <v>6</v>
      </c>
      <c r="D89" s="15"/>
      <c r="E89" s="17" t="s">
        <v>108</v>
      </c>
      <c r="F89" s="18" t="s">
        <v>185</v>
      </c>
      <c r="G89" s="28">
        <v>7</v>
      </c>
      <c r="I89" s="17" t="s">
        <v>91</v>
      </c>
      <c r="J89" s="18" t="s">
        <v>181</v>
      </c>
      <c r="K89" s="47">
        <v>0.372</v>
      </c>
    </row>
    <row r="90" spans="1:11" ht="14.1" customHeight="1" x14ac:dyDescent="0.25">
      <c r="A90" s="17" t="s">
        <v>263</v>
      </c>
      <c r="B90" s="18"/>
      <c r="C90" s="18">
        <v>5</v>
      </c>
      <c r="D90" s="15"/>
      <c r="E90" s="39" t="s">
        <v>209</v>
      </c>
      <c r="F90" s="28" t="s">
        <v>181</v>
      </c>
      <c r="G90" s="18">
        <v>6</v>
      </c>
      <c r="I90" s="17" t="s">
        <v>255</v>
      </c>
      <c r="J90" s="18" t="s">
        <v>18</v>
      </c>
      <c r="K90" s="47">
        <v>0.35</v>
      </c>
    </row>
    <row r="91" spans="1:11" ht="14.1" customHeight="1" x14ac:dyDescent="0.25">
      <c r="A91" s="17"/>
      <c r="B91" s="18"/>
      <c r="C91" s="18"/>
      <c r="D91" s="15"/>
      <c r="E91" s="17" t="s">
        <v>144</v>
      </c>
      <c r="F91" s="18" t="s">
        <v>18</v>
      </c>
      <c r="G91" s="18">
        <v>6</v>
      </c>
      <c r="I91" s="17"/>
      <c r="J91" s="18"/>
      <c r="K91" s="47"/>
    </row>
    <row r="92" spans="1:11" ht="15.75" x14ac:dyDescent="0.25">
      <c r="A92" s="36"/>
      <c r="B92" s="9"/>
    </row>
  </sheetData>
  <sortState xmlns:xlrd2="http://schemas.microsoft.com/office/spreadsheetml/2017/richdata2" ref="E81:G91">
    <sortCondition descending="1" ref="G81:G91"/>
  </sortState>
  <mergeCells count="5">
    <mergeCell ref="A48:K48"/>
    <mergeCell ref="A3:K3"/>
    <mergeCell ref="A1:K1"/>
    <mergeCell ref="A2:K2"/>
    <mergeCell ref="A47:K47"/>
  </mergeCells>
  <phoneticPr fontId="0" type="noConversion"/>
  <pageMargins left="0.78740157480314965" right="0.78740157480314965" top="0.98425196850393704" bottom="0.98425196850393704" header="0.51181102362204722" footer="0.51181102362204722"/>
  <pageSetup scale="52" orientation="portrait" horizontalDpi="300" verticalDpi="300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1"/>
  <sheetViews>
    <sheetView tabSelected="1" workbookViewId="0">
      <selection activeCell="B48" sqref="B48"/>
    </sheetView>
  </sheetViews>
  <sheetFormatPr baseColWidth="10" defaultColWidth="11.42578125" defaultRowHeight="12.75" x14ac:dyDescent="0.2"/>
  <cols>
    <col min="1" max="1" width="17.7109375" customWidth="1"/>
    <col min="2" max="4" width="6.7109375" customWidth="1"/>
    <col min="5" max="5" width="8.7109375" customWidth="1"/>
    <col min="6" max="10" width="6.7109375" customWidth="1"/>
    <col min="11" max="11" width="8.7109375" customWidth="1"/>
    <col min="12" max="12" width="9.7109375" customWidth="1"/>
    <col min="13" max="13" width="6.7109375" customWidth="1"/>
  </cols>
  <sheetData>
    <row r="1" spans="1:14" ht="30.75" x14ac:dyDescent="0.2">
      <c r="A1" s="122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54"/>
      <c r="M1" s="54"/>
    </row>
    <row r="2" spans="1:14" ht="26.25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4" ht="5.0999999999999996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20.100000000000001" customHeight="1" x14ac:dyDescent="0.35">
      <c r="A4" s="22" t="s">
        <v>17</v>
      </c>
      <c r="B4" s="22" t="s">
        <v>18</v>
      </c>
      <c r="C4" s="22" t="s">
        <v>23</v>
      </c>
      <c r="D4" s="22" t="s">
        <v>19</v>
      </c>
      <c r="E4" s="22" t="s">
        <v>20</v>
      </c>
      <c r="F4" s="22" t="s">
        <v>7</v>
      </c>
      <c r="G4" s="22" t="s">
        <v>6</v>
      </c>
      <c r="H4" s="22" t="s">
        <v>3</v>
      </c>
      <c r="I4" s="22" t="s">
        <v>4</v>
      </c>
      <c r="J4" s="22" t="s">
        <v>5</v>
      </c>
      <c r="K4" s="22" t="s">
        <v>10</v>
      </c>
      <c r="L4" s="22" t="s">
        <v>41</v>
      </c>
      <c r="M4" s="22" t="s">
        <v>47</v>
      </c>
    </row>
    <row r="5" spans="1:14" ht="20.100000000000001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51"/>
    </row>
    <row r="6" spans="1:14" ht="20.100000000000001" customHeight="1" x14ac:dyDescent="0.35">
      <c r="A6" s="23" t="s">
        <v>37</v>
      </c>
      <c r="B6" s="23">
        <v>11</v>
      </c>
      <c r="C6" s="23"/>
      <c r="D6" s="23">
        <v>4</v>
      </c>
      <c r="E6" s="40">
        <f>'Stats générales'!M89</f>
        <v>0.58304498269896199</v>
      </c>
      <c r="F6" s="23">
        <f>('Stats générales'!L89)</f>
        <v>192</v>
      </c>
      <c r="G6" s="23">
        <v>122</v>
      </c>
      <c r="H6" s="23">
        <f>'Stats générales'!H89</f>
        <v>39</v>
      </c>
      <c r="I6" s="23">
        <f>'Stats générales'!I89</f>
        <v>20</v>
      </c>
      <c r="J6" s="23">
        <f>'Stats générales'!J89</f>
        <v>10</v>
      </c>
      <c r="K6" s="23">
        <f>'Stats générales'!N89</f>
        <v>721</v>
      </c>
      <c r="L6" s="40">
        <f>'Stats générales'!P89</f>
        <v>0.77162629757785473</v>
      </c>
      <c r="M6" s="69">
        <f t="shared" ref="M6:M11" si="0">F6-G6</f>
        <v>70</v>
      </c>
      <c r="N6" s="81"/>
    </row>
    <row r="7" spans="1:14" ht="20.100000000000001" customHeight="1" x14ac:dyDescent="0.35">
      <c r="A7" s="23" t="s">
        <v>44</v>
      </c>
      <c r="B7" s="23">
        <v>10</v>
      </c>
      <c r="C7" s="23"/>
      <c r="D7" s="23">
        <v>4</v>
      </c>
      <c r="E7" s="40">
        <f>'Stats générales'!M59</f>
        <v>0.52766798418972327</v>
      </c>
      <c r="F7" s="23">
        <f>('Stats générales'!L59)</f>
        <v>146</v>
      </c>
      <c r="G7" s="23">
        <v>123</v>
      </c>
      <c r="H7" s="23">
        <f>'Stats générales'!H59</f>
        <v>37</v>
      </c>
      <c r="I7" s="23">
        <f>'Stats générales'!I59</f>
        <v>12</v>
      </c>
      <c r="J7" s="23">
        <f>'Stats générales'!J59</f>
        <v>8</v>
      </c>
      <c r="K7" s="23">
        <f>'Stats générales'!N59</f>
        <v>559</v>
      </c>
      <c r="L7" s="40">
        <f>'Stats générales'!P59</f>
        <v>0.69565217391304346</v>
      </c>
      <c r="M7" s="69">
        <f t="shared" si="0"/>
        <v>23</v>
      </c>
      <c r="N7" s="81"/>
    </row>
    <row r="8" spans="1:14" ht="20.100000000000001" customHeight="1" x14ac:dyDescent="0.35">
      <c r="A8" s="23" t="s">
        <v>254</v>
      </c>
      <c r="B8" s="23">
        <v>8</v>
      </c>
      <c r="C8" s="23">
        <v>1</v>
      </c>
      <c r="D8" s="23">
        <v>6</v>
      </c>
      <c r="E8" s="40">
        <f>'Stats générales'!M25</f>
        <v>0.5</v>
      </c>
      <c r="F8" s="23">
        <f>('Stats générales'!L25)</f>
        <v>140</v>
      </c>
      <c r="G8" s="23">
        <v>133</v>
      </c>
      <c r="H8" s="23">
        <f>'Stats générales'!H25</f>
        <v>48</v>
      </c>
      <c r="I8" s="23">
        <f>'Stats générales'!I25</f>
        <v>4</v>
      </c>
      <c r="J8" s="23">
        <f>'Stats générales'!J25</f>
        <v>3</v>
      </c>
      <c r="K8" s="23">
        <f>'Stats générales'!N25</f>
        <v>548</v>
      </c>
      <c r="L8" s="40">
        <f>'Stats générales'!P25</f>
        <v>0.62126865671641796</v>
      </c>
      <c r="M8" s="69">
        <f t="shared" si="0"/>
        <v>7</v>
      </c>
      <c r="N8" s="81"/>
    </row>
    <row r="9" spans="1:14" ht="20.100000000000001" customHeight="1" x14ac:dyDescent="0.35">
      <c r="A9" s="23" t="s">
        <v>62</v>
      </c>
      <c r="B9" s="23">
        <v>6</v>
      </c>
      <c r="C9" s="23">
        <v>1</v>
      </c>
      <c r="D9" s="23">
        <v>8</v>
      </c>
      <c r="E9" s="40">
        <f>'Stats générales'!M127</f>
        <v>0.47969052224371372</v>
      </c>
      <c r="F9" s="23">
        <f>('Stats générales'!L127)</f>
        <v>130</v>
      </c>
      <c r="G9" s="23">
        <v>158</v>
      </c>
      <c r="H9" s="23">
        <f>'Stats générales'!H127</f>
        <v>42</v>
      </c>
      <c r="I9" s="23">
        <f>'Stats générales'!I127</f>
        <v>10</v>
      </c>
      <c r="J9" s="23">
        <f>'Stats générales'!J127</f>
        <v>6</v>
      </c>
      <c r="K9" s="23">
        <f>'Stats générales'!N127</f>
        <v>508</v>
      </c>
      <c r="L9" s="40">
        <f>'Stats générales'!P127</f>
        <v>0.63442940038684714</v>
      </c>
      <c r="M9" s="69">
        <f t="shared" si="0"/>
        <v>-28</v>
      </c>
      <c r="N9" s="81"/>
    </row>
    <row r="10" spans="1:14" ht="20.100000000000001" customHeight="1" x14ac:dyDescent="0.35">
      <c r="A10" s="23" t="s">
        <v>69</v>
      </c>
      <c r="B10" s="23">
        <v>6</v>
      </c>
      <c r="C10" s="23"/>
      <c r="D10" s="23">
        <v>9</v>
      </c>
      <c r="E10" s="40">
        <f>'Stats générales'!M182</f>
        <v>0.50987432675044886</v>
      </c>
      <c r="F10" s="23">
        <f>('Stats générales'!L182)</f>
        <v>139</v>
      </c>
      <c r="G10" s="23">
        <v>153</v>
      </c>
      <c r="H10" s="23">
        <f>'Stats générales'!H182</f>
        <v>51</v>
      </c>
      <c r="I10" s="23">
        <f>'Stats générales'!I182</f>
        <v>10</v>
      </c>
      <c r="J10" s="23">
        <f>'Stats générales'!J182</f>
        <v>4</v>
      </c>
      <c r="K10" s="23">
        <f>'Stats générales'!N182</f>
        <v>562</v>
      </c>
      <c r="L10" s="40">
        <f>'Stats générales'!P182</f>
        <v>0.65888689407540391</v>
      </c>
      <c r="M10" s="69">
        <f t="shared" si="0"/>
        <v>-14</v>
      </c>
      <c r="N10" s="81"/>
    </row>
    <row r="11" spans="1:14" ht="20.100000000000001" customHeight="1" x14ac:dyDescent="0.35">
      <c r="A11" s="23" t="s">
        <v>72</v>
      </c>
      <c r="B11" s="23">
        <v>2</v>
      </c>
      <c r="C11" s="23"/>
      <c r="D11" s="23">
        <v>12</v>
      </c>
      <c r="E11" s="40">
        <f>'Stats générales'!M155</f>
        <v>0.44303797468354428</v>
      </c>
      <c r="F11" s="23">
        <f>('Stats générales'!L155)</f>
        <v>84</v>
      </c>
      <c r="G11" s="23">
        <v>140</v>
      </c>
      <c r="H11" s="23">
        <f>'Stats générales'!H155</f>
        <v>28</v>
      </c>
      <c r="I11" s="23">
        <f>'Stats générales'!I155</f>
        <v>13</v>
      </c>
      <c r="J11" s="23">
        <f>'Stats générales'!J155</f>
        <v>6</v>
      </c>
      <c r="K11" s="23">
        <f>'Stats générales'!N155</f>
        <v>378</v>
      </c>
      <c r="L11" s="40">
        <f>'Stats générales'!P155</f>
        <v>0.59493670886075944</v>
      </c>
      <c r="M11" s="69">
        <f t="shared" si="0"/>
        <v>-56</v>
      </c>
    </row>
    <row r="12" spans="1:14" ht="20.100000000000001" customHeight="1" x14ac:dyDescent="0.3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51"/>
    </row>
    <row r="14" spans="1:14" ht="5.0999999999999996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ht="26.25" x14ac:dyDescent="0.4">
      <c r="A15" s="121" t="s">
        <v>21</v>
      </c>
      <c r="B15" s="121"/>
      <c r="C15" s="121"/>
      <c r="D15" s="121"/>
      <c r="E15" s="121"/>
      <c r="F15" s="121"/>
      <c r="G15" s="121"/>
      <c r="H15" s="121"/>
      <c r="I15" s="121"/>
      <c r="J15" s="11"/>
      <c r="K15" s="11"/>
    </row>
    <row r="16" spans="1:14" x14ac:dyDescent="0.2">
      <c r="B16" s="123" t="s">
        <v>30</v>
      </c>
      <c r="C16" s="124"/>
      <c r="E16" s="123" t="s">
        <v>31</v>
      </c>
      <c r="F16" s="124"/>
      <c r="H16" s="125" t="s">
        <v>32</v>
      </c>
      <c r="I16" s="125"/>
      <c r="K16" s="126"/>
      <c r="L16" s="126"/>
    </row>
    <row r="17" spans="1:15" x14ac:dyDescent="0.2">
      <c r="A17" s="24">
        <v>44704</v>
      </c>
      <c r="B17" s="92" t="s">
        <v>126</v>
      </c>
      <c r="C17" s="89" t="s">
        <v>127</v>
      </c>
      <c r="E17" s="90" t="s">
        <v>128</v>
      </c>
      <c r="F17" s="96" t="s">
        <v>129</v>
      </c>
      <c r="H17" s="90" t="s">
        <v>130</v>
      </c>
      <c r="I17" s="92" t="s">
        <v>131</v>
      </c>
      <c r="K17" s="91"/>
      <c r="L17" s="91"/>
    </row>
    <row r="18" spans="1:15" x14ac:dyDescent="0.2">
      <c r="A18" s="24">
        <v>44710</v>
      </c>
      <c r="B18" s="92" t="s">
        <v>126</v>
      </c>
      <c r="C18" s="89" t="s">
        <v>142</v>
      </c>
      <c r="E18" s="95" t="s">
        <v>153</v>
      </c>
      <c r="F18" s="94" t="s">
        <v>161</v>
      </c>
      <c r="H18" s="95" t="s">
        <v>156</v>
      </c>
      <c r="I18" s="93" t="s">
        <v>128</v>
      </c>
      <c r="K18" s="91"/>
      <c r="L18" s="91"/>
    </row>
    <row r="19" spans="1:15" x14ac:dyDescent="0.2">
      <c r="A19" s="24">
        <v>44711</v>
      </c>
      <c r="B19" s="93" t="s">
        <v>157</v>
      </c>
      <c r="C19" s="97" t="s">
        <v>158</v>
      </c>
      <c r="E19" s="95" t="s">
        <v>154</v>
      </c>
      <c r="F19" s="94" t="s">
        <v>155</v>
      </c>
      <c r="H19" s="93" t="s">
        <v>142</v>
      </c>
      <c r="I19" s="93" t="s">
        <v>153</v>
      </c>
      <c r="K19" s="91"/>
      <c r="L19" s="91"/>
    </row>
    <row r="20" spans="1:15" x14ac:dyDescent="0.2">
      <c r="A20" s="24">
        <v>44717</v>
      </c>
      <c r="B20" s="93" t="s">
        <v>167</v>
      </c>
      <c r="C20" s="97" t="s">
        <v>168</v>
      </c>
      <c r="E20" s="95" t="s">
        <v>169</v>
      </c>
      <c r="F20" s="94" t="s">
        <v>170</v>
      </c>
      <c r="H20" s="95" t="s">
        <v>126</v>
      </c>
      <c r="I20" s="93" t="s">
        <v>157</v>
      </c>
      <c r="K20" s="91"/>
      <c r="L20" s="91"/>
    </row>
    <row r="21" spans="1:15" x14ac:dyDescent="0.2">
      <c r="A21" s="24">
        <v>44718</v>
      </c>
      <c r="B21" s="93" t="s">
        <v>173</v>
      </c>
      <c r="C21" s="97" t="s">
        <v>154</v>
      </c>
      <c r="E21" s="93" t="s">
        <v>175</v>
      </c>
      <c r="F21" s="97" t="s">
        <v>167</v>
      </c>
      <c r="H21" s="92" t="s">
        <v>176</v>
      </c>
      <c r="I21" s="93" t="s">
        <v>180</v>
      </c>
      <c r="K21" s="91"/>
      <c r="L21" s="91"/>
    </row>
    <row r="22" spans="1:15" x14ac:dyDescent="0.2">
      <c r="A22" s="24">
        <v>44725</v>
      </c>
      <c r="B22" s="95" t="s">
        <v>192</v>
      </c>
      <c r="C22" s="56" t="s">
        <v>193</v>
      </c>
      <c r="D22" s="57"/>
      <c r="E22" s="56" t="s">
        <v>194</v>
      </c>
      <c r="F22" s="95" t="s">
        <v>195</v>
      </c>
      <c r="G22" s="58"/>
      <c r="H22" s="95" t="s">
        <v>161</v>
      </c>
      <c r="I22" s="56" t="s">
        <v>196</v>
      </c>
      <c r="J22" s="71"/>
      <c r="K22" s="57"/>
      <c r="L22" s="57"/>
      <c r="N22" s="65" t="s">
        <v>63</v>
      </c>
      <c r="O22" s="64" t="s">
        <v>64</v>
      </c>
    </row>
    <row r="23" spans="1:15" x14ac:dyDescent="0.2">
      <c r="A23" s="24">
        <v>44732</v>
      </c>
      <c r="B23" s="56" t="s">
        <v>194</v>
      </c>
      <c r="C23" s="95" t="s">
        <v>202</v>
      </c>
      <c r="D23" s="57"/>
      <c r="E23" s="56" t="s">
        <v>203</v>
      </c>
      <c r="F23" s="95" t="s">
        <v>204</v>
      </c>
      <c r="G23" s="58"/>
      <c r="H23" s="95" t="s">
        <v>196</v>
      </c>
      <c r="I23" s="56" t="s">
        <v>205</v>
      </c>
      <c r="J23" s="71"/>
      <c r="K23" s="57"/>
      <c r="L23" s="57"/>
      <c r="N23" s="55"/>
      <c r="O23" s="55" t="s">
        <v>65</v>
      </c>
    </row>
    <row r="24" spans="1:15" x14ac:dyDescent="0.2">
      <c r="A24" s="24">
        <v>44739</v>
      </c>
      <c r="B24" s="56" t="s">
        <v>213</v>
      </c>
      <c r="C24" s="95" t="s">
        <v>214</v>
      </c>
      <c r="D24" s="57"/>
      <c r="E24" s="95" t="s">
        <v>173</v>
      </c>
      <c r="F24" s="56" t="s">
        <v>215</v>
      </c>
      <c r="G24" s="58"/>
      <c r="H24" s="56" t="s">
        <v>216</v>
      </c>
      <c r="I24" s="95" t="s">
        <v>217</v>
      </c>
      <c r="J24" s="71"/>
      <c r="K24" s="57"/>
      <c r="L24" s="57"/>
      <c r="N24" s="55"/>
      <c r="O24" s="55"/>
    </row>
    <row r="25" spans="1:15" x14ac:dyDescent="0.2">
      <c r="A25" s="80">
        <v>44746</v>
      </c>
      <c r="B25" s="95" t="s">
        <v>218</v>
      </c>
      <c r="C25" s="56" t="s">
        <v>129</v>
      </c>
      <c r="D25" s="57"/>
      <c r="E25" s="95" t="s">
        <v>219</v>
      </c>
      <c r="F25" s="56" t="s">
        <v>220</v>
      </c>
      <c r="G25" s="58"/>
      <c r="H25" s="56" t="s">
        <v>221</v>
      </c>
      <c r="I25" s="95" t="s">
        <v>168</v>
      </c>
      <c r="J25" s="71"/>
      <c r="K25" s="57"/>
      <c r="L25" s="57"/>
    </row>
    <row r="26" spans="1:15" x14ac:dyDescent="0.2">
      <c r="A26" s="80">
        <v>44753</v>
      </c>
      <c r="B26" s="95" t="s">
        <v>158</v>
      </c>
      <c r="C26" s="56" t="s">
        <v>180</v>
      </c>
      <c r="D26" s="57"/>
      <c r="E26" s="56" t="s">
        <v>227</v>
      </c>
      <c r="F26" s="95" t="s">
        <v>228</v>
      </c>
      <c r="G26" s="58"/>
      <c r="H26" s="95" t="s">
        <v>229</v>
      </c>
      <c r="I26" s="56" t="s">
        <v>230</v>
      </c>
      <c r="J26" s="71"/>
      <c r="K26" s="57"/>
      <c r="L26" s="57"/>
    </row>
    <row r="27" spans="1:15" x14ac:dyDescent="0.2">
      <c r="A27" s="80">
        <v>44767</v>
      </c>
      <c r="B27" s="56" t="s">
        <v>205</v>
      </c>
      <c r="C27" s="95" t="s">
        <v>232</v>
      </c>
      <c r="D27" s="57"/>
      <c r="E27" s="56" t="s">
        <v>236</v>
      </c>
      <c r="F27" s="95" t="s">
        <v>237</v>
      </c>
      <c r="G27" s="58"/>
      <c r="H27" s="95" t="s">
        <v>238</v>
      </c>
      <c r="I27" s="56" t="s">
        <v>167</v>
      </c>
      <c r="J27" s="71"/>
      <c r="K27" s="85"/>
      <c r="L27" s="57"/>
    </row>
    <row r="28" spans="1:15" x14ac:dyDescent="0.2">
      <c r="A28" s="80">
        <v>44768</v>
      </c>
      <c r="B28" s="56" t="s">
        <v>234</v>
      </c>
      <c r="C28" s="95" t="s">
        <v>235</v>
      </c>
      <c r="D28" s="57"/>
      <c r="E28" s="95" t="s">
        <v>239</v>
      </c>
      <c r="F28" s="56" t="s">
        <v>240</v>
      </c>
      <c r="G28" s="58"/>
      <c r="H28" s="56" t="s">
        <v>241</v>
      </c>
      <c r="I28" s="95" t="s">
        <v>242</v>
      </c>
      <c r="J28" s="71"/>
      <c r="K28" s="85"/>
      <c r="L28" s="57"/>
    </row>
    <row r="29" spans="1:15" x14ac:dyDescent="0.2">
      <c r="A29" s="80">
        <v>44774</v>
      </c>
      <c r="B29" s="56" t="s">
        <v>241</v>
      </c>
      <c r="C29" s="95" t="s">
        <v>170</v>
      </c>
      <c r="D29" s="57"/>
      <c r="E29" s="56" t="s">
        <v>250</v>
      </c>
      <c r="F29" s="95" t="s">
        <v>205</v>
      </c>
      <c r="G29" s="58"/>
      <c r="H29" s="56" t="s">
        <v>251</v>
      </c>
      <c r="I29" s="95" t="s">
        <v>142</v>
      </c>
      <c r="J29" s="71"/>
      <c r="K29" s="85"/>
      <c r="L29" s="57"/>
    </row>
    <row r="30" spans="1:15" x14ac:dyDescent="0.2">
      <c r="A30" s="80">
        <v>44781</v>
      </c>
      <c r="B30" s="95" t="s">
        <v>256</v>
      </c>
      <c r="C30" s="56" t="s">
        <v>155</v>
      </c>
      <c r="D30" s="57"/>
      <c r="E30" s="95" t="s">
        <v>142</v>
      </c>
      <c r="F30" s="56" t="s">
        <v>257</v>
      </c>
      <c r="G30" s="58"/>
      <c r="H30" s="110" t="s">
        <v>185</v>
      </c>
      <c r="I30" s="110" t="s">
        <v>183</v>
      </c>
      <c r="J30" s="71"/>
      <c r="K30" s="85"/>
      <c r="L30" s="57"/>
    </row>
    <row r="31" spans="1:15" x14ac:dyDescent="0.2">
      <c r="A31" s="80">
        <v>44788</v>
      </c>
      <c r="B31" s="56" t="s">
        <v>205</v>
      </c>
      <c r="C31" s="95" t="s">
        <v>195</v>
      </c>
      <c r="D31" s="57"/>
      <c r="E31" s="95" t="s">
        <v>258</v>
      </c>
      <c r="F31" s="56" t="s">
        <v>259</v>
      </c>
      <c r="G31" s="58"/>
      <c r="H31" s="56" t="s">
        <v>129</v>
      </c>
      <c r="I31" s="95" t="s">
        <v>242</v>
      </c>
      <c r="J31" s="71"/>
      <c r="K31" s="85"/>
      <c r="L31" s="57"/>
    </row>
    <row r="32" spans="1:15" ht="5.0999999999999996" customHeight="1" x14ac:dyDescent="0.2">
      <c r="A32" s="72"/>
      <c r="B32" s="73"/>
      <c r="C32" s="73"/>
      <c r="D32" s="74"/>
      <c r="E32" s="73"/>
      <c r="F32" s="73"/>
      <c r="G32" s="75"/>
      <c r="H32" s="73"/>
      <c r="I32" s="73"/>
      <c r="J32" s="71"/>
      <c r="K32" s="85"/>
      <c r="L32" s="57"/>
    </row>
    <row r="33" spans="1:12" x14ac:dyDescent="0.2">
      <c r="A33" s="80">
        <v>44795</v>
      </c>
      <c r="B33" s="56"/>
      <c r="C33" s="56"/>
      <c r="D33" s="57"/>
      <c r="E33" s="56"/>
      <c r="F33" s="56"/>
      <c r="G33" s="58"/>
      <c r="H33" s="56"/>
      <c r="I33" s="56"/>
      <c r="J33" s="71"/>
      <c r="K33" s="57"/>
      <c r="L33" s="57"/>
    </row>
    <row r="34" spans="1:12" x14ac:dyDescent="0.2">
      <c r="A34" s="80" t="s">
        <v>123</v>
      </c>
      <c r="B34" s="56"/>
      <c r="C34" s="56"/>
      <c r="D34" s="57"/>
      <c r="E34" s="56"/>
      <c r="F34" s="56"/>
      <c r="G34" s="58"/>
      <c r="H34" s="56"/>
      <c r="I34" s="56"/>
      <c r="J34" s="71"/>
      <c r="K34" s="57"/>
      <c r="L34" s="57"/>
    </row>
    <row r="35" spans="1:12" x14ac:dyDescent="0.2">
      <c r="A35" s="80" t="s">
        <v>124</v>
      </c>
      <c r="B35" s="56"/>
      <c r="C35" s="56"/>
      <c r="D35" s="57"/>
      <c r="E35" s="56"/>
      <c r="F35" s="56"/>
      <c r="G35" s="58"/>
      <c r="H35" s="56"/>
      <c r="I35" s="56"/>
      <c r="J35" s="71"/>
      <c r="K35" s="57"/>
      <c r="L35" s="57"/>
    </row>
    <row r="36" spans="1:12" ht="5.0999999999999996" customHeight="1" x14ac:dyDescent="0.2">
      <c r="A36" s="72"/>
      <c r="B36" s="73"/>
      <c r="C36" s="73"/>
      <c r="D36" s="74"/>
      <c r="E36" s="73"/>
      <c r="F36" s="73"/>
      <c r="G36" s="75"/>
      <c r="H36" s="73"/>
      <c r="I36" s="73"/>
      <c r="J36" s="76"/>
      <c r="K36" s="57"/>
      <c r="L36" s="57"/>
    </row>
    <row r="37" spans="1:12" x14ac:dyDescent="0.2">
      <c r="A37" s="80" t="s">
        <v>120</v>
      </c>
      <c r="B37" s="33"/>
      <c r="C37" s="33"/>
      <c r="D37" s="34"/>
      <c r="E37" s="33"/>
      <c r="F37" s="33"/>
      <c r="G37" s="35"/>
      <c r="H37" s="33"/>
      <c r="I37" s="33"/>
      <c r="K37" s="57"/>
      <c r="L37" s="57"/>
    </row>
    <row r="38" spans="1:12" x14ac:dyDescent="0.2">
      <c r="A38" s="70" t="s">
        <v>121</v>
      </c>
      <c r="B38" s="56"/>
      <c r="C38" s="56"/>
      <c r="D38" s="57"/>
      <c r="E38" s="56"/>
      <c r="F38" s="56"/>
      <c r="G38" s="58"/>
      <c r="H38" s="56"/>
      <c r="I38" s="56"/>
      <c r="K38" s="34"/>
      <c r="L38" s="34"/>
    </row>
    <row r="39" spans="1:12" x14ac:dyDescent="0.2">
      <c r="A39" s="70" t="s">
        <v>122</v>
      </c>
      <c r="B39" s="56"/>
      <c r="C39" s="56"/>
      <c r="D39" s="57"/>
      <c r="E39" s="56"/>
      <c r="F39" s="56"/>
      <c r="G39" s="58"/>
      <c r="H39" s="56"/>
      <c r="I39" s="56"/>
      <c r="J39" s="71"/>
      <c r="K39" s="57"/>
      <c r="L39" s="57"/>
    </row>
    <row r="40" spans="1:12" ht="5.0999999999999996" customHeight="1" x14ac:dyDescent="0.2">
      <c r="A40" s="72"/>
      <c r="B40" s="73"/>
      <c r="C40" s="73"/>
      <c r="D40" s="74"/>
      <c r="E40" s="73"/>
      <c r="F40" s="73"/>
      <c r="G40" s="75"/>
      <c r="H40" s="73"/>
      <c r="I40" s="73"/>
      <c r="K40" s="34"/>
      <c r="L40" s="34"/>
    </row>
    <row r="41" spans="1:12" x14ac:dyDescent="0.2">
      <c r="A41" s="70" t="s">
        <v>92</v>
      </c>
      <c r="B41" s="33"/>
      <c r="C41" s="33"/>
      <c r="D41" s="34"/>
      <c r="E41" s="33"/>
      <c r="F41" s="33"/>
      <c r="G41" s="35"/>
      <c r="H41" s="33"/>
      <c r="I41" s="33"/>
    </row>
    <row r="42" spans="1:12" x14ac:dyDescent="0.2">
      <c r="A42" s="70"/>
      <c r="B42" s="34"/>
      <c r="C42" s="34"/>
      <c r="D42" s="34"/>
      <c r="E42" s="34"/>
      <c r="F42" s="34"/>
      <c r="G42" s="35"/>
      <c r="H42" s="34"/>
      <c r="I42" s="34"/>
    </row>
    <row r="43" spans="1:12" x14ac:dyDescent="0.2">
      <c r="A43" s="68"/>
      <c r="B43" t="s">
        <v>55</v>
      </c>
    </row>
    <row r="44" spans="1:12" x14ac:dyDescent="0.2">
      <c r="A44" s="53"/>
      <c r="B44" t="s">
        <v>52</v>
      </c>
    </row>
    <row r="45" spans="1:12" x14ac:dyDescent="0.2">
      <c r="A45" s="77"/>
      <c r="B45" t="s">
        <v>73</v>
      </c>
    </row>
    <row r="46" spans="1:12" x14ac:dyDescent="0.2">
      <c r="A46" s="79"/>
      <c r="B46" t="s">
        <v>53</v>
      </c>
    </row>
    <row r="47" spans="1:12" x14ac:dyDescent="0.2">
      <c r="A47" s="127"/>
      <c r="B47" t="s">
        <v>266</v>
      </c>
    </row>
    <row r="48" spans="1:12" x14ac:dyDescent="0.2">
      <c r="B48" t="s">
        <v>50</v>
      </c>
      <c r="C48" t="s">
        <v>76</v>
      </c>
    </row>
    <row r="49" spans="2:3" x14ac:dyDescent="0.2">
      <c r="B49" t="s">
        <v>48</v>
      </c>
      <c r="C49" t="s">
        <v>77</v>
      </c>
    </row>
    <row r="50" spans="2:3" x14ac:dyDescent="0.2">
      <c r="B50" t="s">
        <v>49</v>
      </c>
      <c r="C50" t="s">
        <v>125</v>
      </c>
    </row>
    <row r="51" spans="2:3" x14ac:dyDescent="0.2">
      <c r="B51" t="s">
        <v>68</v>
      </c>
    </row>
  </sheetData>
  <sortState xmlns:xlrd2="http://schemas.microsoft.com/office/spreadsheetml/2017/richdata2" ref="A6:M11">
    <sortCondition descending="1" ref="B6:B11"/>
    <sortCondition ref="D6:D11"/>
    <sortCondition descending="1" ref="M6:M11"/>
  </sortState>
  <mergeCells count="7">
    <mergeCell ref="A2:K2"/>
    <mergeCell ref="A1:K1"/>
    <mergeCell ref="B16:C16"/>
    <mergeCell ref="E16:F16"/>
    <mergeCell ref="H16:I16"/>
    <mergeCell ref="A15:I15"/>
    <mergeCell ref="K16:L16"/>
  </mergeCells>
  <phoneticPr fontId="0" type="noConversion"/>
  <pageMargins left="0.19685039370078741" right="0.19685039370078741" top="0.98425196850393704" bottom="0.98425196850393704" header="0.51181102362204722" footer="0.51181102362204722"/>
  <pageSetup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Stats générales</vt:lpstr>
      <vt:lpstr>Les meilleurs</vt:lpstr>
      <vt:lpstr>Équipes</vt:lpstr>
      <vt:lpstr>'Les meilleurs'!Impression_des_titres</vt:lpstr>
      <vt:lpstr>'Stats générales'!Impression_des_titres</vt:lpstr>
      <vt:lpstr>Équipes!Zone_d_impression</vt:lpstr>
      <vt:lpstr>'Les meilleurs'!Zone_d_impression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HP</cp:lastModifiedBy>
  <cp:lastPrinted>2011-08-18T14:31:34Z</cp:lastPrinted>
  <dcterms:created xsi:type="dcterms:W3CDTF">1998-06-02T04:29:05Z</dcterms:created>
  <dcterms:modified xsi:type="dcterms:W3CDTF">2022-08-20T11:56:03Z</dcterms:modified>
</cp:coreProperties>
</file>