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Benoit\Mes documents\Balle-Molle\"/>
    </mc:Choice>
  </mc:AlternateContent>
  <xr:revisionPtr revIDLastSave="0" documentId="13_ncr:1_{5EE4BBA6-FDD5-4A6A-92CB-25A046B110E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 saison" sheetId="1" r:id="rId1"/>
    <sheet name="En Carrière" sheetId="2" r:id="rId2"/>
    <sheet name="Y'a rien icitte" sheetId="3" r:id="rId3"/>
  </sheets>
  <definedNames>
    <definedName name="_xlnm.Print_Area" localSheetId="0">'Par saison'!$A$1:$L$207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83" i="1" l="1"/>
  <c r="K584" i="1" l="1"/>
  <c r="I583" i="1"/>
  <c r="H583" i="1"/>
  <c r="G583" i="1"/>
  <c r="F583" i="1"/>
  <c r="E583" i="1"/>
  <c r="D583" i="1"/>
  <c r="C583" i="1"/>
  <c r="I560" i="1"/>
  <c r="H560" i="1"/>
  <c r="G560" i="1"/>
  <c r="F560" i="1"/>
  <c r="E560" i="1"/>
  <c r="D560" i="1"/>
  <c r="C560" i="1"/>
  <c r="I497" i="1"/>
  <c r="H497" i="1"/>
  <c r="G497" i="1"/>
  <c r="F497" i="1"/>
  <c r="E497" i="1"/>
  <c r="D497" i="1"/>
  <c r="C497" i="1"/>
  <c r="K374" i="1"/>
  <c r="K373" i="1"/>
  <c r="I373" i="1"/>
  <c r="H373" i="1"/>
  <c r="G373" i="1"/>
  <c r="F373" i="1"/>
  <c r="E373" i="1"/>
  <c r="D373" i="1"/>
  <c r="C373" i="1"/>
  <c r="I435" i="1"/>
  <c r="H435" i="1"/>
  <c r="G435" i="1"/>
  <c r="F435" i="1"/>
  <c r="E435" i="1"/>
  <c r="D435" i="1"/>
  <c r="C435" i="1"/>
  <c r="K312" i="1"/>
  <c r="K311" i="1"/>
  <c r="I311" i="1"/>
  <c r="H311" i="1"/>
  <c r="G311" i="1"/>
  <c r="F311" i="1"/>
  <c r="E311" i="1"/>
  <c r="D311" i="1"/>
  <c r="C311" i="1"/>
  <c r="K401" i="1"/>
  <c r="K400" i="1"/>
  <c r="I400" i="1"/>
  <c r="H400" i="1"/>
  <c r="G400" i="1"/>
  <c r="F400" i="1"/>
  <c r="E400" i="1"/>
  <c r="D400" i="1"/>
  <c r="C400" i="1"/>
  <c r="K292" i="1"/>
  <c r="K291" i="1"/>
  <c r="I291" i="1"/>
  <c r="H291" i="1"/>
  <c r="G291" i="1"/>
  <c r="F291" i="1"/>
  <c r="E291" i="1"/>
  <c r="D291" i="1"/>
  <c r="C291" i="1"/>
  <c r="I463" i="1"/>
  <c r="H463" i="1"/>
  <c r="G463" i="1"/>
  <c r="F463" i="1"/>
  <c r="E463" i="1"/>
  <c r="D463" i="1"/>
  <c r="C463" i="1"/>
  <c r="K266" i="1"/>
  <c r="K265" i="1"/>
  <c r="I265" i="1"/>
  <c r="H265" i="1"/>
  <c r="G265" i="1"/>
  <c r="F265" i="1"/>
  <c r="E265" i="1"/>
  <c r="D265" i="1"/>
  <c r="C265" i="1"/>
  <c r="K346" i="1"/>
  <c r="K345" i="1"/>
  <c r="I345" i="1"/>
  <c r="H345" i="1"/>
  <c r="G345" i="1"/>
  <c r="F345" i="1"/>
  <c r="E345" i="1"/>
  <c r="D345" i="1"/>
  <c r="C345" i="1"/>
  <c r="I238" i="1"/>
  <c r="H238" i="1"/>
  <c r="G238" i="1"/>
  <c r="F238" i="1"/>
  <c r="E238" i="1"/>
  <c r="D238" i="1"/>
  <c r="C238" i="1"/>
  <c r="I204" i="1"/>
  <c r="H204" i="1"/>
  <c r="G204" i="1"/>
  <c r="F204" i="1"/>
  <c r="E204" i="1"/>
  <c r="D204" i="1"/>
  <c r="C204" i="1"/>
  <c r="K137" i="1"/>
  <c r="K136" i="1"/>
  <c r="I136" i="1"/>
  <c r="H136" i="1"/>
  <c r="G136" i="1"/>
  <c r="F136" i="1"/>
  <c r="E136" i="1"/>
  <c r="D136" i="1"/>
  <c r="C136" i="1"/>
  <c r="I170" i="1"/>
  <c r="H170" i="1"/>
  <c r="G170" i="1"/>
  <c r="F170" i="1"/>
  <c r="E170" i="1"/>
  <c r="D170" i="1"/>
  <c r="C170" i="1"/>
  <c r="I101" i="1"/>
  <c r="H101" i="1"/>
  <c r="G101" i="1"/>
  <c r="F101" i="1"/>
  <c r="E101" i="1"/>
  <c r="D101" i="1"/>
  <c r="C101" i="1"/>
  <c r="I67" i="1"/>
  <c r="H67" i="1"/>
  <c r="G67" i="1"/>
  <c r="F67" i="1"/>
  <c r="E67" i="1"/>
  <c r="D67" i="1"/>
  <c r="C67" i="1"/>
  <c r="I33" i="1"/>
  <c r="H33" i="1"/>
  <c r="G33" i="1"/>
  <c r="F33" i="1"/>
  <c r="E33" i="1"/>
  <c r="D33" i="1"/>
  <c r="C33" i="1"/>
  <c r="K707" i="1"/>
  <c r="K706" i="1"/>
  <c r="I706" i="1"/>
  <c r="H706" i="1"/>
  <c r="G706" i="1"/>
  <c r="F706" i="1"/>
  <c r="E706" i="1"/>
  <c r="D706" i="1"/>
  <c r="C706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C644" i="1"/>
  <c r="D644" i="1"/>
  <c r="E644" i="1"/>
  <c r="F644" i="1"/>
  <c r="G644" i="1"/>
  <c r="H644" i="1"/>
  <c r="I644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L265" i="1" l="1"/>
  <c r="J583" i="1"/>
  <c r="L583" i="1"/>
  <c r="L311" i="1"/>
  <c r="K171" i="1"/>
  <c r="K170" i="1"/>
  <c r="J311" i="1"/>
  <c r="J265" i="1"/>
  <c r="J463" i="1"/>
  <c r="J101" i="1"/>
  <c r="J644" i="1"/>
  <c r="K644" i="1"/>
  <c r="K645" i="1"/>
  <c r="L644" i="1" s="1"/>
  <c r="J170" i="1"/>
  <c r="K677" i="1" l="1"/>
  <c r="K676" i="1"/>
  <c r="I676" i="1"/>
  <c r="H676" i="1"/>
  <c r="G676" i="1"/>
  <c r="F676" i="1"/>
  <c r="E676" i="1"/>
  <c r="D676" i="1"/>
  <c r="C676" i="1"/>
  <c r="K615" i="1"/>
  <c r="K614" i="1"/>
  <c r="I614" i="1"/>
  <c r="H614" i="1"/>
  <c r="G614" i="1"/>
  <c r="F614" i="1"/>
  <c r="E614" i="1"/>
  <c r="D614" i="1"/>
  <c r="C614" i="1"/>
  <c r="K532" i="1" l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61" i="1" l="1"/>
  <c r="K560" i="1"/>
  <c r="J291" i="1"/>
  <c r="L291" i="1"/>
  <c r="J706" i="1" l="1"/>
  <c r="L706" i="1"/>
  <c r="K86" i="1" l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205" i="1" l="1"/>
  <c r="K204" i="1"/>
  <c r="K102" i="1"/>
  <c r="L101" i="1" s="1"/>
  <c r="K101" i="1"/>
  <c r="K34" i="1"/>
  <c r="L33" i="1" s="1"/>
  <c r="K33" i="1"/>
  <c r="J136" i="1"/>
  <c r="L136" i="1"/>
  <c r="J33" i="1"/>
  <c r="I526" i="1" l="1"/>
  <c r="H526" i="1"/>
  <c r="G526" i="1"/>
  <c r="F526" i="1"/>
  <c r="E526" i="1"/>
  <c r="D526" i="1"/>
  <c r="C526" i="1"/>
  <c r="J6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J238" i="1"/>
  <c r="K441" i="1"/>
  <c r="K442" i="1"/>
  <c r="J345" i="1"/>
  <c r="J67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J435" i="1"/>
  <c r="J373" i="1"/>
  <c r="J614" i="1"/>
  <c r="J560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J497" i="1"/>
  <c r="J400" i="1"/>
  <c r="J204" i="1"/>
  <c r="L400" i="1"/>
  <c r="L614" i="1"/>
  <c r="L373" i="1"/>
  <c r="L676" i="1"/>
  <c r="L345" i="1"/>
  <c r="K498" i="1" l="1"/>
  <c r="L497" i="1" s="1"/>
  <c r="K497" i="1"/>
  <c r="K436" i="1"/>
  <c r="L435" i="1" s="1"/>
  <c r="K435" i="1"/>
  <c r="K464" i="1"/>
  <c r="L463" i="1" s="1"/>
  <c r="K463" i="1"/>
  <c r="K239" i="1"/>
  <c r="L238" i="1" s="1"/>
  <c r="K238" i="1"/>
  <c r="K68" i="1"/>
  <c r="L67" i="1" s="1"/>
  <c r="K67" i="1"/>
  <c r="L170" i="1"/>
  <c r="L560" i="1"/>
  <c r="J526" i="1"/>
  <c r="K527" i="1"/>
  <c r="L526" i="1" s="1"/>
  <c r="K526" i="1"/>
  <c r="L204" i="1"/>
</calcChain>
</file>

<file path=xl/sharedStrings.xml><?xml version="1.0" encoding="utf-8"?>
<sst xmlns="http://schemas.openxmlformats.org/spreadsheetml/2006/main" count="500" uniqueCount="78">
  <si>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</si>
  <si>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</si>
  <si>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</si>
  <si>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</si>
  <si>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</si>
  <si>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</si>
  <si>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</si>
  <si>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</si>
  <si>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</si>
  <si>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</si>
  <si>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M.A. PEDNEAULT</t>
  </si>
  <si>
    <t>TOTAL</t>
  </si>
  <si>
    <t>BENIBO</t>
  </si>
  <si>
    <t>Tableau comparatif de quelques champions…</t>
  </si>
  <si>
    <t>MARC HÉBERT</t>
  </si>
  <si>
    <t>RICHARD T.</t>
  </si>
  <si>
    <t>THIERRY P.</t>
  </si>
  <si>
    <t>ETIENNE ST-CYR</t>
  </si>
  <si>
    <t>BOBBY LÉGARÉ</t>
  </si>
  <si>
    <t>ALAIN DENIS</t>
  </si>
  <si>
    <t>Tableau comparatif de carrière de quelques champions…</t>
  </si>
  <si>
    <t>1.</t>
  </si>
  <si>
    <t>2.</t>
  </si>
  <si>
    <t>3.</t>
  </si>
  <si>
    <t>4.</t>
  </si>
  <si>
    <t>5.</t>
  </si>
  <si>
    <t>6.</t>
  </si>
  <si>
    <t>7.</t>
  </si>
  <si>
    <t>12.</t>
  </si>
  <si>
    <t>13.</t>
  </si>
  <si>
    <t>14.</t>
  </si>
  <si>
    <t>15.</t>
  </si>
  <si>
    <t>PHILIPPE G.</t>
  </si>
  <si>
    <t>BENOIT BEAUREGARD</t>
  </si>
  <si>
    <t>RICHARD TREMBLAY</t>
  </si>
  <si>
    <t>THIERRY PROVENCHER</t>
  </si>
  <si>
    <t>PHILIPPE GUÉVREMONT</t>
  </si>
  <si>
    <t>16.</t>
  </si>
  <si>
    <t>17.</t>
  </si>
  <si>
    <t>18.</t>
  </si>
  <si>
    <t>19.</t>
  </si>
  <si>
    <t>20.</t>
  </si>
  <si>
    <t>SAISONS</t>
  </si>
  <si>
    <t>STEVEN CAZA</t>
  </si>
  <si>
    <t>Next</t>
  </si>
  <si>
    <t>SYLVAIN ROCHELEAU</t>
  </si>
  <si>
    <t>J.F. COTÉ</t>
  </si>
  <si>
    <t>SYLVAIN R.</t>
  </si>
  <si>
    <t>JEAN-FRANCOIS COTÉ</t>
  </si>
  <si>
    <t>FRED BEDARD</t>
  </si>
  <si>
    <t>JOEL SIMARD-MÉNARD</t>
  </si>
  <si>
    <t>JOCELYN ROBIDOUX</t>
  </si>
  <si>
    <t>SEBASTIEN ROONEY</t>
  </si>
  <si>
    <t>STEVE LAVIGNE</t>
  </si>
  <si>
    <t>MARIO JULIEN</t>
  </si>
  <si>
    <t>SEBASTIEN R.</t>
  </si>
  <si>
    <t>JOEL SIMARD-M.</t>
  </si>
  <si>
    <t>FRANCIS ARSENEAULT</t>
  </si>
  <si>
    <t>ERIC BEAUSEIGLE</t>
  </si>
  <si>
    <t>JEAN-FRANCOIS DUPUIS</t>
  </si>
  <si>
    <t>X</t>
  </si>
  <si>
    <t>MICHEL GRENIER</t>
  </si>
  <si>
    <t>FRANCIS ARS.</t>
  </si>
  <si>
    <t>J.F.DUPUIS</t>
  </si>
  <si>
    <t>ALAIN LECAVALIER</t>
  </si>
  <si>
    <t>LESLY PIERRE</t>
  </si>
  <si>
    <t>GUILLAUME GAGNON</t>
  </si>
  <si>
    <t>GUILLAUME GAG.</t>
  </si>
  <si>
    <t>0.98</t>
  </si>
  <si>
    <t>1.93</t>
  </si>
  <si>
    <t>1.45</t>
  </si>
  <si>
    <t>ERIC GAREAU</t>
  </si>
  <si>
    <t>ALEX DEBIGARÉ</t>
  </si>
  <si>
    <t>YAN LESPERANCE</t>
  </si>
  <si>
    <t>CHRISTIAN JOMPHE</t>
  </si>
  <si>
    <t>VINCENT CROTEAU</t>
  </si>
  <si>
    <t>BENOIT THIBAULT</t>
  </si>
  <si>
    <t>PATRICK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</si>
</sst>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/>
    <xf numFmtId="2" fontId="0" fillId="6" borderId="0" xfId="0" applyNumberFormat="1" applyFill="1" applyAlignment="1">
      <alignment horizontal="center"/>
    </xf>
    <xf numFmtId="0" fontId="5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3" fillId="8" borderId="0" xfId="0" applyFont="1" applyFill="1"/>
    <xf numFmtId="1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2" fontId="0" fillId="8" borderId="0" xfId="0" applyNumberFormat="1" applyFill="1" applyAlignment="1">
      <alignment horizontal="center"/>
    </xf>
    <xf numFmtId="0" fontId="0" fillId="9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514350</xdr:colOff>
      <xdr:row>35</xdr:row>
      <xdr:rowOff>85725</xdr:rowOff>
    </xdr:to>
    <xdr:pic>
      <xdr:nvPicPr>
        <xdr:cNvPr id="1176" name="Picture 1" descr="IM00046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324350" cy="575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79"/>
  <sheetViews>
    <sheetView workbookViewId="0">
      <selection activeCell="A437" sqref="A437:M437"/>
    </sheetView>
  </sheetViews>
  <sheetFormatPr baseColWidth="10" defaultRowHeight="12.75" x14ac:dyDescent="0.2"/>
  <cols>
    <col min="1" max="1" width="20.7109375" customWidth="1"/>
    <col min="2" max="2" width="2.7109375" customWidth="1"/>
    <col min="3" max="12" width="7.7109375" customWidth="1"/>
    <col min="13" max="13" width="6.7109375" customWidth="1"/>
  </cols>
  <sheetData>
    <row r="1" spans="1:12" ht="25.5" x14ac:dyDescent="0.35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15.75" x14ac:dyDescent="0.25">
      <c r="A3" s="2" t="s">
        <v>43</v>
      </c>
      <c r="B3" s="3"/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</row>
    <row r="4" spans="1:12" x14ac:dyDescent="0.2">
      <c r="A4" s="1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1998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">
        <f t="shared" ref="K5:K18" si="0">D5+H5+I5</f>
        <v>0</v>
      </c>
      <c r="L5" s="12">
        <v>0</v>
      </c>
    </row>
    <row r="6" spans="1:12" x14ac:dyDescent="0.2">
      <c r="A6" s="10">
        <v>1999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">
        <f t="shared" si="0"/>
        <v>0</v>
      </c>
      <c r="L6" s="12">
        <v>0</v>
      </c>
    </row>
    <row r="7" spans="1:12" x14ac:dyDescent="0.2">
      <c r="A7" s="10">
        <v>2000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">
        <f t="shared" si="0"/>
        <v>0</v>
      </c>
      <c r="L7" s="12">
        <v>0</v>
      </c>
    </row>
    <row r="8" spans="1:12" x14ac:dyDescent="0.2">
      <c r="A8" s="10">
        <v>2001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">
        <f t="shared" si="0"/>
        <v>0</v>
      </c>
      <c r="L8" s="12">
        <v>0</v>
      </c>
    </row>
    <row r="9" spans="1:12" x14ac:dyDescent="0.2">
      <c r="A9" s="10">
        <v>2002</v>
      </c>
      <c r="C9" s="12">
        <v>40</v>
      </c>
      <c r="D9" s="12">
        <v>18</v>
      </c>
      <c r="E9" s="12">
        <v>5</v>
      </c>
      <c r="F9" s="12">
        <v>1</v>
      </c>
      <c r="G9" s="12">
        <v>0</v>
      </c>
      <c r="H9" s="12">
        <v>14</v>
      </c>
      <c r="I9" s="12">
        <v>9</v>
      </c>
      <c r="J9" s="12">
        <v>450</v>
      </c>
      <c r="K9" s="1">
        <f t="shared" si="0"/>
        <v>41</v>
      </c>
      <c r="L9" s="12">
        <v>1.03</v>
      </c>
    </row>
    <row r="10" spans="1:12" x14ac:dyDescent="0.2">
      <c r="A10" s="10">
        <v>2003</v>
      </c>
      <c r="C10" s="12">
        <v>39</v>
      </c>
      <c r="D10" s="12">
        <v>20</v>
      </c>
      <c r="E10" s="12">
        <v>9</v>
      </c>
      <c r="F10" s="12">
        <v>2</v>
      </c>
      <c r="G10" s="12">
        <v>0</v>
      </c>
      <c r="H10" s="12">
        <v>15</v>
      </c>
      <c r="I10" s="12">
        <v>14</v>
      </c>
      <c r="J10" s="12">
        <v>513</v>
      </c>
      <c r="K10" s="1">
        <f t="shared" si="0"/>
        <v>49</v>
      </c>
      <c r="L10" s="12">
        <v>1.33</v>
      </c>
    </row>
    <row r="11" spans="1:12" x14ac:dyDescent="0.2">
      <c r="A11" s="10">
        <v>2004</v>
      </c>
      <c r="C11" s="12">
        <v>37</v>
      </c>
      <c r="D11" s="12">
        <v>21</v>
      </c>
      <c r="E11" s="12">
        <v>6</v>
      </c>
      <c r="F11" s="12">
        <v>1</v>
      </c>
      <c r="G11" s="12">
        <v>0</v>
      </c>
      <c r="H11" s="12">
        <v>17</v>
      </c>
      <c r="I11" s="12">
        <v>9</v>
      </c>
      <c r="J11" s="12">
        <v>568</v>
      </c>
      <c r="K11" s="1">
        <f t="shared" si="0"/>
        <v>47</v>
      </c>
      <c r="L11" s="13">
        <v>1.4324324324324325</v>
      </c>
    </row>
    <row r="12" spans="1:12" x14ac:dyDescent="0.2">
      <c r="A12" s="10">
        <v>2005</v>
      </c>
      <c r="C12" s="12">
        <v>38</v>
      </c>
      <c r="D12" s="12">
        <v>25</v>
      </c>
      <c r="E12" s="12">
        <v>12</v>
      </c>
      <c r="F12" s="12">
        <v>0</v>
      </c>
      <c r="G12" s="12">
        <v>2</v>
      </c>
      <c r="H12" s="12">
        <v>19</v>
      </c>
      <c r="I12" s="12">
        <v>16</v>
      </c>
      <c r="J12" s="12">
        <v>658</v>
      </c>
      <c r="K12" s="1">
        <f t="shared" si="0"/>
        <v>60</v>
      </c>
      <c r="L12" s="23">
        <v>1.5789473684210527</v>
      </c>
    </row>
    <row r="13" spans="1:12" x14ac:dyDescent="0.2">
      <c r="A13" s="10">
        <v>2006</v>
      </c>
      <c r="C13" s="21">
        <v>53</v>
      </c>
      <c r="D13" s="21">
        <v>33</v>
      </c>
      <c r="E13" s="21">
        <v>13</v>
      </c>
      <c r="F13" s="21">
        <v>3</v>
      </c>
      <c r="G13" s="21">
        <v>5</v>
      </c>
      <c r="H13" s="12">
        <v>23</v>
      </c>
      <c r="I13" s="21">
        <v>23</v>
      </c>
      <c r="J13" s="12">
        <v>623</v>
      </c>
      <c r="K13" s="21">
        <f t="shared" si="0"/>
        <v>79</v>
      </c>
      <c r="L13" s="13">
        <v>1.49</v>
      </c>
    </row>
    <row r="14" spans="1:12" x14ac:dyDescent="0.2">
      <c r="A14" s="10">
        <v>2007</v>
      </c>
      <c r="C14" s="21">
        <v>42</v>
      </c>
      <c r="D14" s="21">
        <v>28</v>
      </c>
      <c r="E14" s="12">
        <v>4</v>
      </c>
      <c r="F14" s="21">
        <v>1</v>
      </c>
      <c r="G14" s="21">
        <v>5</v>
      </c>
      <c r="H14" s="12">
        <v>12</v>
      </c>
      <c r="I14" s="12">
        <v>22</v>
      </c>
      <c r="J14" s="21">
        <v>667</v>
      </c>
      <c r="K14" s="1">
        <f t="shared" si="0"/>
        <v>62</v>
      </c>
      <c r="L14" s="13">
        <v>1.48</v>
      </c>
    </row>
    <row r="15" spans="1:12" x14ac:dyDescent="0.2">
      <c r="A15" s="10">
        <v>2008</v>
      </c>
      <c r="C15" s="21">
        <v>43</v>
      </c>
      <c r="D15" s="21">
        <v>26</v>
      </c>
      <c r="E15" s="12">
        <v>10</v>
      </c>
      <c r="F15" s="21">
        <v>3</v>
      </c>
      <c r="G15" s="21">
        <v>2</v>
      </c>
      <c r="H15" s="21">
        <v>24</v>
      </c>
      <c r="I15" s="12">
        <v>18</v>
      </c>
      <c r="J15" s="12">
        <v>605</v>
      </c>
      <c r="K15" s="1">
        <f t="shared" si="0"/>
        <v>68</v>
      </c>
      <c r="L15" s="23">
        <v>1.58</v>
      </c>
    </row>
    <row r="16" spans="1:12" x14ac:dyDescent="0.2">
      <c r="A16" s="10">
        <v>2009</v>
      </c>
      <c r="C16" s="21">
        <v>49</v>
      </c>
      <c r="D16" s="21">
        <v>32</v>
      </c>
      <c r="E16" s="12">
        <v>6</v>
      </c>
      <c r="F16" s="22">
        <v>4</v>
      </c>
      <c r="G16" s="21">
        <v>1</v>
      </c>
      <c r="H16" s="21">
        <v>18</v>
      </c>
      <c r="I16" s="21">
        <v>16</v>
      </c>
      <c r="J16" s="21">
        <v>653</v>
      </c>
      <c r="K16" s="1">
        <f t="shared" si="0"/>
        <v>66</v>
      </c>
      <c r="L16" s="23">
        <v>1.346938775510204</v>
      </c>
    </row>
    <row r="17" spans="1:12" x14ac:dyDescent="0.2">
      <c r="A17" s="10">
        <v>2010</v>
      </c>
      <c r="C17" s="21">
        <v>48</v>
      </c>
      <c r="D17" s="21">
        <v>22</v>
      </c>
      <c r="E17" s="12">
        <v>5</v>
      </c>
      <c r="F17" s="21">
        <v>3</v>
      </c>
      <c r="G17" s="21">
        <v>2</v>
      </c>
      <c r="H17" s="21">
        <v>15</v>
      </c>
      <c r="I17" s="21">
        <v>16</v>
      </c>
      <c r="J17" s="21">
        <v>458</v>
      </c>
      <c r="K17" s="1">
        <f t="shared" si="0"/>
        <v>53</v>
      </c>
      <c r="L17" s="23">
        <v>1.1000000000000001</v>
      </c>
    </row>
    <row r="18" spans="1:12" x14ac:dyDescent="0.2">
      <c r="A18" s="10">
        <v>2011</v>
      </c>
      <c r="C18" s="21">
        <v>43</v>
      </c>
      <c r="D18" s="21">
        <v>20</v>
      </c>
      <c r="E18" s="12">
        <v>9</v>
      </c>
      <c r="F18" s="21">
        <v>1</v>
      </c>
      <c r="G18" s="21">
        <v>0</v>
      </c>
      <c r="H18" s="21">
        <v>18</v>
      </c>
      <c r="I18" s="21">
        <v>10</v>
      </c>
      <c r="J18" s="21">
        <v>465</v>
      </c>
      <c r="K18" s="1">
        <f t="shared" si="0"/>
        <v>48</v>
      </c>
      <c r="L18" s="23">
        <v>1.1162790697674418</v>
      </c>
    </row>
    <row r="19" spans="1:12" x14ac:dyDescent="0.2">
      <c r="A19" s="10">
        <v>2012</v>
      </c>
      <c r="C19" s="21">
        <v>43</v>
      </c>
      <c r="D19" s="21">
        <v>27</v>
      </c>
      <c r="E19" s="12">
        <v>8</v>
      </c>
      <c r="F19" s="21">
        <v>2</v>
      </c>
      <c r="G19" s="21">
        <v>1</v>
      </c>
      <c r="H19" s="21">
        <v>18</v>
      </c>
      <c r="I19" s="21">
        <v>13</v>
      </c>
      <c r="J19" s="21">
        <v>628</v>
      </c>
      <c r="K19" s="1">
        <v>58</v>
      </c>
      <c r="L19" s="23">
        <v>1.3488372093023255</v>
      </c>
    </row>
    <row r="20" spans="1:12" x14ac:dyDescent="0.2">
      <c r="A20" s="10">
        <v>2013</v>
      </c>
      <c r="C20" s="21">
        <v>53</v>
      </c>
      <c r="D20" s="21">
        <v>30</v>
      </c>
      <c r="E20" s="22">
        <v>14</v>
      </c>
      <c r="F20" s="21">
        <v>1</v>
      </c>
      <c r="G20" s="21">
        <v>0</v>
      </c>
      <c r="H20" s="21">
        <v>19</v>
      </c>
      <c r="I20" s="21">
        <v>17</v>
      </c>
      <c r="J20" s="21">
        <v>566</v>
      </c>
      <c r="K20" s="1">
        <v>66</v>
      </c>
      <c r="L20" s="23">
        <v>1.25</v>
      </c>
    </row>
    <row r="21" spans="1:12" x14ac:dyDescent="0.2">
      <c r="A21" s="10">
        <v>2014</v>
      </c>
      <c r="C21" s="21">
        <v>49</v>
      </c>
      <c r="D21" s="21">
        <v>20</v>
      </c>
      <c r="E21" s="21">
        <v>9</v>
      </c>
      <c r="F21" s="21">
        <v>2</v>
      </c>
      <c r="G21" s="21">
        <v>2</v>
      </c>
      <c r="H21" s="21">
        <v>13</v>
      </c>
      <c r="I21" s="21">
        <v>18</v>
      </c>
      <c r="J21" s="21">
        <v>408</v>
      </c>
      <c r="K21" s="1">
        <v>51</v>
      </c>
      <c r="L21" s="23">
        <v>1.0408163265306123</v>
      </c>
    </row>
    <row r="22" spans="1:12" x14ac:dyDescent="0.2">
      <c r="A22" s="10">
        <v>2015</v>
      </c>
      <c r="C22" s="21">
        <v>45</v>
      </c>
      <c r="D22" s="21">
        <v>24</v>
      </c>
      <c r="E22" s="21">
        <v>8</v>
      </c>
      <c r="F22" s="21">
        <v>0</v>
      </c>
      <c r="G22" s="21">
        <v>2</v>
      </c>
      <c r="H22" s="21">
        <v>12</v>
      </c>
      <c r="I22" s="21">
        <v>18</v>
      </c>
      <c r="J22" s="21">
        <v>533</v>
      </c>
      <c r="K22" s="1">
        <v>54</v>
      </c>
      <c r="L22" s="23">
        <v>1.2</v>
      </c>
    </row>
    <row r="23" spans="1:12" x14ac:dyDescent="0.2">
      <c r="A23" s="10">
        <v>2016</v>
      </c>
      <c r="C23" s="22">
        <v>56</v>
      </c>
      <c r="D23" s="22">
        <v>35</v>
      </c>
      <c r="E23" s="21">
        <v>12</v>
      </c>
      <c r="F23" s="21">
        <v>0</v>
      </c>
      <c r="G23" s="21">
        <v>3</v>
      </c>
      <c r="H23" s="21">
        <v>20</v>
      </c>
      <c r="I23" s="21">
        <v>22</v>
      </c>
      <c r="J23" s="21">
        <v>625</v>
      </c>
      <c r="K23" s="1">
        <v>77</v>
      </c>
      <c r="L23" s="23">
        <v>1.375</v>
      </c>
    </row>
    <row r="24" spans="1:12" x14ac:dyDescent="0.2">
      <c r="A24" s="10">
        <v>2017</v>
      </c>
      <c r="C24" s="21">
        <v>50</v>
      </c>
      <c r="D24" s="21">
        <v>34</v>
      </c>
      <c r="E24" s="21">
        <v>11</v>
      </c>
      <c r="F24" s="21">
        <v>3</v>
      </c>
      <c r="G24" s="21">
        <v>2</v>
      </c>
      <c r="H24" s="21">
        <v>18</v>
      </c>
      <c r="I24" s="21">
        <v>32</v>
      </c>
      <c r="J24" s="21">
        <v>680</v>
      </c>
      <c r="K24" s="21">
        <v>84</v>
      </c>
      <c r="L24" s="23">
        <v>1.68</v>
      </c>
    </row>
    <row r="25" spans="1:12" x14ac:dyDescent="0.2">
      <c r="A25" s="10">
        <v>2018</v>
      </c>
      <c r="C25" s="21">
        <v>50</v>
      </c>
      <c r="D25" s="22">
        <v>35</v>
      </c>
      <c r="E25" s="21">
        <v>10</v>
      </c>
      <c r="F25" s="21">
        <v>1</v>
      </c>
      <c r="G25" s="22">
        <v>8</v>
      </c>
      <c r="H25" s="22">
        <v>27</v>
      </c>
      <c r="I25" s="22">
        <v>43</v>
      </c>
      <c r="J25" s="21">
        <v>700</v>
      </c>
      <c r="K25" s="22">
        <v>105</v>
      </c>
      <c r="L25" s="34">
        <v>2.1</v>
      </c>
    </row>
    <row r="26" spans="1:12" x14ac:dyDescent="0.2">
      <c r="A26" s="10">
        <v>2019</v>
      </c>
      <c r="C26" s="21">
        <v>52</v>
      </c>
      <c r="D26" s="21">
        <v>32</v>
      </c>
      <c r="E26" s="21">
        <v>13</v>
      </c>
      <c r="F26" s="22">
        <v>4</v>
      </c>
      <c r="G26" s="21">
        <v>1</v>
      </c>
      <c r="H26" s="21">
        <v>16</v>
      </c>
      <c r="I26" s="21">
        <v>21</v>
      </c>
      <c r="J26" s="21">
        <v>615</v>
      </c>
      <c r="K26" s="21">
        <v>69</v>
      </c>
      <c r="L26" s="23">
        <v>1.3269230769230769</v>
      </c>
    </row>
    <row r="27" spans="1:12" x14ac:dyDescent="0.2">
      <c r="A27" s="10">
        <v>2020</v>
      </c>
      <c r="C27" s="21">
        <v>31</v>
      </c>
      <c r="D27" s="21">
        <v>23</v>
      </c>
      <c r="E27" s="21">
        <v>6</v>
      </c>
      <c r="F27" s="21">
        <v>2</v>
      </c>
      <c r="G27" s="21">
        <v>3</v>
      </c>
      <c r="H27" s="21">
        <v>12</v>
      </c>
      <c r="I27" s="21">
        <v>23</v>
      </c>
      <c r="J27" s="22">
        <v>742</v>
      </c>
      <c r="K27" s="21">
        <v>58</v>
      </c>
      <c r="L27" s="23">
        <v>1.8709677419354838</v>
      </c>
    </row>
    <row r="28" spans="1:12" x14ac:dyDescent="0.2">
      <c r="A28" s="10">
        <v>2021</v>
      </c>
      <c r="C28" s="21">
        <v>37</v>
      </c>
      <c r="D28" s="21">
        <v>19</v>
      </c>
      <c r="E28" s="21">
        <v>5</v>
      </c>
      <c r="F28" s="21">
        <v>1</v>
      </c>
      <c r="G28" s="21">
        <v>3</v>
      </c>
      <c r="H28" s="21">
        <v>11</v>
      </c>
      <c r="I28" s="21">
        <v>18</v>
      </c>
      <c r="J28" s="21">
        <v>514</v>
      </c>
      <c r="K28" s="21">
        <v>48</v>
      </c>
      <c r="L28" s="23">
        <v>1.2972972972972974</v>
      </c>
    </row>
    <row r="29" spans="1:12" x14ac:dyDescent="0.2">
      <c r="A29" s="10">
        <v>2022</v>
      </c>
      <c r="C29" s="21">
        <v>52</v>
      </c>
      <c r="D29" s="21">
        <v>34</v>
      </c>
      <c r="E29" s="21">
        <v>7</v>
      </c>
      <c r="F29" s="21">
        <v>2</v>
      </c>
      <c r="G29" s="21">
        <v>1</v>
      </c>
      <c r="H29" s="21">
        <v>23</v>
      </c>
      <c r="I29" s="21">
        <v>19</v>
      </c>
      <c r="J29" s="21">
        <v>654</v>
      </c>
      <c r="K29" s="21">
        <v>76</v>
      </c>
      <c r="L29" s="23">
        <v>1.4615384615384615</v>
      </c>
    </row>
    <row r="30" spans="1:12" x14ac:dyDescent="0.2">
      <c r="A30" s="10">
        <v>2023</v>
      </c>
      <c r="C30" s="21">
        <v>53</v>
      </c>
      <c r="D30" s="21">
        <v>32</v>
      </c>
      <c r="E30" s="21">
        <v>7</v>
      </c>
      <c r="F30" s="21">
        <v>3</v>
      </c>
      <c r="G30" s="21">
        <v>2</v>
      </c>
      <c r="H30" s="21">
        <v>18</v>
      </c>
      <c r="I30" s="21">
        <v>25</v>
      </c>
      <c r="J30" s="21">
        <v>604</v>
      </c>
      <c r="K30" s="21">
        <v>75</v>
      </c>
      <c r="L30" s="23">
        <v>1.42</v>
      </c>
    </row>
    <row r="31" spans="1:12" x14ac:dyDescent="0.2">
      <c r="A31" s="10">
        <v>2024</v>
      </c>
      <c r="C31" s="21">
        <v>37</v>
      </c>
      <c r="D31" s="21">
        <v>22</v>
      </c>
      <c r="E31" s="21">
        <v>3</v>
      </c>
      <c r="F31" s="21">
        <v>1</v>
      </c>
      <c r="G31" s="21">
        <v>0</v>
      </c>
      <c r="H31" s="21">
        <v>14</v>
      </c>
      <c r="I31" s="21">
        <v>16</v>
      </c>
      <c r="J31" s="21">
        <v>595</v>
      </c>
      <c r="K31" s="21">
        <v>52</v>
      </c>
      <c r="L31" s="23">
        <v>1.4054054054054055</v>
      </c>
    </row>
    <row r="32" spans="1:12" x14ac:dyDescent="0.2">
      <c r="A32" s="10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3" x14ac:dyDescent="0.2">
      <c r="A33" s="10" t="s">
        <v>11</v>
      </c>
      <c r="C33" s="12">
        <f t="shared" ref="C33:I33" si="1">SUM(C5:C31)</f>
        <v>1040</v>
      </c>
      <c r="D33" s="12">
        <f t="shared" si="1"/>
        <v>612</v>
      </c>
      <c r="E33" s="12">
        <f t="shared" si="1"/>
        <v>192</v>
      </c>
      <c r="F33" s="12">
        <f t="shared" si="1"/>
        <v>41</v>
      </c>
      <c r="G33" s="12">
        <f t="shared" si="1"/>
        <v>45</v>
      </c>
      <c r="H33" s="12">
        <f t="shared" si="1"/>
        <v>396</v>
      </c>
      <c r="I33" s="12">
        <f t="shared" si="1"/>
        <v>438</v>
      </c>
      <c r="J33" s="15">
        <f>(D33/C33)</f>
        <v>0.58846153846153848</v>
      </c>
      <c r="K33" s="16">
        <f>SUM(K5:K31)/23</f>
        <v>62.869565217391305</v>
      </c>
      <c r="L33" s="5">
        <f>K34/C33</f>
        <v>1.3903846153846153</v>
      </c>
    </row>
    <row r="34" spans="1:13" x14ac:dyDescent="0.2">
      <c r="A34" s="10"/>
      <c r="C34" s="12"/>
      <c r="D34" s="12"/>
      <c r="E34" s="12"/>
      <c r="F34" s="12"/>
      <c r="G34" s="12"/>
      <c r="H34" s="12"/>
      <c r="I34" s="12"/>
      <c r="J34" s="12"/>
      <c r="K34" s="12">
        <f>SUM(K5:K31)</f>
        <v>1446</v>
      </c>
      <c r="L34" s="12"/>
    </row>
    <row r="35" spans="1:13" x14ac:dyDescent="0.2">
      <c r="A35" s="42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3"/>
    </row>
    <row r="36" spans="1:13" x14ac:dyDescent="0.2">
      <c r="A36" s="10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 ht="15.75" x14ac:dyDescent="0.25">
      <c r="A37" s="2" t="s">
        <v>12</v>
      </c>
      <c r="B37" s="3"/>
      <c r="C37" s="2" t="s">
        <v>0</v>
      </c>
      <c r="D37" s="2" t="s">
        <v>1</v>
      </c>
      <c r="E37" s="2" t="s">
        <v>2</v>
      </c>
      <c r="F37" s="2" t="s">
        <v>3</v>
      </c>
      <c r="G37" s="2" t="s">
        <v>4</v>
      </c>
      <c r="H37" s="2" t="s">
        <v>5</v>
      </c>
      <c r="I37" s="2" t="s">
        <v>6</v>
      </c>
      <c r="J37" s="2" t="s">
        <v>7</v>
      </c>
      <c r="K37" s="2" t="s">
        <v>8</v>
      </c>
      <c r="L37" s="2" t="s">
        <v>9</v>
      </c>
      <c r="M37" s="3"/>
    </row>
    <row r="38" spans="1:13" x14ac:dyDescent="0.2">
      <c r="A38" s="10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x14ac:dyDescent="0.2">
      <c r="A39" s="10">
        <v>1998</v>
      </c>
      <c r="C39" s="1">
        <v>25</v>
      </c>
      <c r="D39" s="1">
        <v>17</v>
      </c>
      <c r="E39" s="1">
        <v>4</v>
      </c>
      <c r="F39" s="1">
        <v>2</v>
      </c>
      <c r="G39" s="1">
        <v>5</v>
      </c>
      <c r="H39" s="1">
        <v>11</v>
      </c>
      <c r="I39" s="1">
        <v>15</v>
      </c>
      <c r="J39" s="1">
        <v>680</v>
      </c>
      <c r="K39" s="1">
        <f>D39+H39+I39</f>
        <v>43</v>
      </c>
      <c r="L39" s="1">
        <v>1.72</v>
      </c>
    </row>
    <row r="40" spans="1:13" x14ac:dyDescent="0.2">
      <c r="A40" s="10">
        <v>1999</v>
      </c>
      <c r="C40" s="12">
        <v>40</v>
      </c>
      <c r="D40" s="12">
        <v>28</v>
      </c>
      <c r="E40" s="1">
        <v>6</v>
      </c>
      <c r="F40" s="1">
        <v>3</v>
      </c>
      <c r="G40" s="1">
        <v>2</v>
      </c>
      <c r="H40" s="1">
        <v>15</v>
      </c>
      <c r="I40" s="12">
        <v>19</v>
      </c>
      <c r="J40" s="1">
        <v>700</v>
      </c>
      <c r="K40" s="1">
        <f t="shared" ref="K40:K52" si="2">D40+H40+I40</f>
        <v>62</v>
      </c>
      <c r="L40" s="1">
        <v>1.55</v>
      </c>
    </row>
    <row r="41" spans="1:13" x14ac:dyDescent="0.2">
      <c r="A41" s="10">
        <v>2000</v>
      </c>
      <c r="C41" s="1">
        <v>33</v>
      </c>
      <c r="D41" s="1">
        <v>26</v>
      </c>
      <c r="E41" s="12">
        <v>8</v>
      </c>
      <c r="F41" s="1">
        <v>0</v>
      </c>
      <c r="G41" s="1">
        <v>2</v>
      </c>
      <c r="H41" s="1">
        <v>12</v>
      </c>
      <c r="I41" s="1">
        <v>16</v>
      </c>
      <c r="J41" s="7">
        <v>788</v>
      </c>
      <c r="K41" s="1">
        <f t="shared" si="2"/>
        <v>54</v>
      </c>
      <c r="L41" s="1">
        <v>1.67</v>
      </c>
    </row>
    <row r="42" spans="1:13" x14ac:dyDescent="0.2">
      <c r="A42" s="10">
        <v>2001</v>
      </c>
      <c r="C42" s="1">
        <v>33</v>
      </c>
      <c r="D42" s="1">
        <v>20</v>
      </c>
      <c r="E42" s="1">
        <v>4</v>
      </c>
      <c r="F42" s="1">
        <v>2</v>
      </c>
      <c r="G42" s="7">
        <v>6</v>
      </c>
      <c r="H42" s="1">
        <v>11</v>
      </c>
      <c r="I42" s="1">
        <v>15</v>
      </c>
      <c r="J42" s="1">
        <v>606</v>
      </c>
      <c r="K42" s="1">
        <f t="shared" si="2"/>
        <v>46</v>
      </c>
      <c r="L42" s="1">
        <v>1.39</v>
      </c>
    </row>
    <row r="43" spans="1:13" x14ac:dyDescent="0.2">
      <c r="A43" s="10">
        <v>2002</v>
      </c>
      <c r="C43" s="1">
        <v>33</v>
      </c>
      <c r="D43" s="1">
        <v>20</v>
      </c>
      <c r="E43" s="1">
        <v>3</v>
      </c>
      <c r="F43" s="1">
        <v>1</v>
      </c>
      <c r="G43" s="1">
        <v>3</v>
      </c>
      <c r="H43" s="1">
        <v>8</v>
      </c>
      <c r="I43" s="1">
        <v>16</v>
      </c>
      <c r="J43" s="1">
        <v>606</v>
      </c>
      <c r="K43" s="1">
        <f t="shared" si="2"/>
        <v>44</v>
      </c>
      <c r="L43" s="1">
        <v>1.33</v>
      </c>
    </row>
    <row r="44" spans="1:13" x14ac:dyDescent="0.2">
      <c r="A44" s="10">
        <v>2003</v>
      </c>
      <c r="C44" s="1">
        <v>34</v>
      </c>
      <c r="D44" s="1">
        <v>24</v>
      </c>
      <c r="E44" s="12">
        <v>8</v>
      </c>
      <c r="F44" s="7">
        <v>5</v>
      </c>
      <c r="G44" s="1">
        <v>2</v>
      </c>
      <c r="H44" s="12">
        <v>18</v>
      </c>
      <c r="I44" s="1">
        <v>17</v>
      </c>
      <c r="J44" s="1">
        <v>706</v>
      </c>
      <c r="K44" s="1">
        <f t="shared" si="2"/>
        <v>59</v>
      </c>
      <c r="L44" s="7">
        <v>1.76</v>
      </c>
    </row>
    <row r="45" spans="1:13" x14ac:dyDescent="0.2">
      <c r="A45" s="10">
        <v>2004</v>
      </c>
      <c r="C45" s="1">
        <v>38</v>
      </c>
      <c r="D45" s="1">
        <v>21</v>
      </c>
      <c r="E45" s="12">
        <v>4</v>
      </c>
      <c r="F45" s="12">
        <v>1</v>
      </c>
      <c r="G45" s="12">
        <v>2</v>
      </c>
      <c r="H45" s="12">
        <v>12</v>
      </c>
      <c r="I45" s="12">
        <v>15</v>
      </c>
      <c r="J45" s="12">
        <v>553</v>
      </c>
      <c r="K45" s="1">
        <f t="shared" si="2"/>
        <v>48</v>
      </c>
      <c r="L45" s="12">
        <v>1.34</v>
      </c>
    </row>
    <row r="46" spans="1:13" x14ac:dyDescent="0.2">
      <c r="A46" s="10">
        <v>2005</v>
      </c>
      <c r="C46" s="1">
        <v>39</v>
      </c>
      <c r="D46" s="1">
        <v>22</v>
      </c>
      <c r="E46" s="12">
        <v>7</v>
      </c>
      <c r="F46" s="12">
        <v>3</v>
      </c>
      <c r="G46" s="12">
        <v>0</v>
      </c>
      <c r="H46" s="12">
        <v>13</v>
      </c>
      <c r="I46" s="12">
        <v>11</v>
      </c>
      <c r="J46" s="12">
        <v>564</v>
      </c>
      <c r="K46" s="1">
        <f t="shared" si="2"/>
        <v>46</v>
      </c>
      <c r="L46" s="12">
        <v>1.18</v>
      </c>
    </row>
    <row r="47" spans="1:13" x14ac:dyDescent="0.2">
      <c r="A47" s="10">
        <v>2006</v>
      </c>
      <c r="C47" s="21">
        <v>44</v>
      </c>
      <c r="D47" s="1">
        <v>25</v>
      </c>
      <c r="E47" s="7">
        <v>10</v>
      </c>
      <c r="F47" s="12">
        <v>3</v>
      </c>
      <c r="G47" s="12">
        <v>4</v>
      </c>
      <c r="H47" s="21">
        <v>19</v>
      </c>
      <c r="I47" s="7">
        <v>32</v>
      </c>
      <c r="J47" s="12">
        <v>568</v>
      </c>
      <c r="K47" s="22">
        <f t="shared" si="2"/>
        <v>76</v>
      </c>
      <c r="L47" s="12">
        <v>1.73</v>
      </c>
    </row>
    <row r="48" spans="1:13" x14ac:dyDescent="0.2">
      <c r="A48" s="10">
        <v>2007</v>
      </c>
      <c r="C48" s="12">
        <v>35</v>
      </c>
      <c r="D48" s="12">
        <v>19</v>
      </c>
      <c r="E48" s="12">
        <v>4</v>
      </c>
      <c r="F48" s="12">
        <v>0</v>
      </c>
      <c r="G48" s="12">
        <v>3</v>
      </c>
      <c r="H48" s="12">
        <v>6</v>
      </c>
      <c r="I48" s="12">
        <v>16</v>
      </c>
      <c r="J48" s="12">
        <v>543</v>
      </c>
      <c r="K48" s="1">
        <f t="shared" si="2"/>
        <v>41</v>
      </c>
      <c r="L48" s="12">
        <v>1.17</v>
      </c>
    </row>
    <row r="49" spans="1:12" x14ac:dyDescent="0.2">
      <c r="A49" s="10">
        <v>2008</v>
      </c>
      <c r="C49" s="12">
        <v>41</v>
      </c>
      <c r="D49" s="12">
        <v>29</v>
      </c>
      <c r="E49" s="12">
        <v>8</v>
      </c>
      <c r="F49" s="12">
        <v>4</v>
      </c>
      <c r="G49" s="12">
        <v>1</v>
      </c>
      <c r="H49" s="12">
        <v>16</v>
      </c>
      <c r="I49" s="12">
        <v>18</v>
      </c>
      <c r="J49" s="12">
        <v>707</v>
      </c>
      <c r="K49" s="1">
        <f t="shared" si="2"/>
        <v>63</v>
      </c>
      <c r="L49" s="12">
        <v>1.54</v>
      </c>
    </row>
    <row r="50" spans="1:12" x14ac:dyDescent="0.2">
      <c r="A50" s="10">
        <v>2009</v>
      </c>
      <c r="C50" s="12">
        <v>41</v>
      </c>
      <c r="D50" s="21">
        <v>30</v>
      </c>
      <c r="E50" s="12">
        <v>3</v>
      </c>
      <c r="F50" s="12">
        <v>1</v>
      </c>
      <c r="G50" s="12">
        <v>0</v>
      </c>
      <c r="H50" s="12">
        <v>12</v>
      </c>
      <c r="I50" s="12">
        <v>11</v>
      </c>
      <c r="J50" s="12">
        <v>732</v>
      </c>
      <c r="K50" s="1">
        <f t="shared" si="2"/>
        <v>53</v>
      </c>
      <c r="L50" s="12">
        <v>1.29</v>
      </c>
    </row>
    <row r="51" spans="1:12" x14ac:dyDescent="0.2">
      <c r="A51" s="10">
        <v>2010</v>
      </c>
      <c r="C51" s="21">
        <v>49</v>
      </c>
      <c r="D51" s="22">
        <v>36</v>
      </c>
      <c r="E51" s="12">
        <v>4</v>
      </c>
      <c r="F51" s="12">
        <v>1</v>
      </c>
      <c r="G51" s="12">
        <v>0</v>
      </c>
      <c r="H51" s="21">
        <v>20</v>
      </c>
      <c r="I51" s="12">
        <v>17</v>
      </c>
      <c r="J51" s="12">
        <v>735</v>
      </c>
      <c r="K51" s="1">
        <f t="shared" si="2"/>
        <v>73</v>
      </c>
      <c r="L51" s="12">
        <v>1.49</v>
      </c>
    </row>
    <row r="52" spans="1:12" x14ac:dyDescent="0.2">
      <c r="A52" s="10">
        <v>2011</v>
      </c>
      <c r="C52" s="21">
        <v>39</v>
      </c>
      <c r="D52" s="21">
        <v>20</v>
      </c>
      <c r="E52" s="21">
        <v>4</v>
      </c>
      <c r="F52" s="21">
        <v>2</v>
      </c>
      <c r="G52" s="21">
        <v>1</v>
      </c>
      <c r="H52" s="21">
        <v>10</v>
      </c>
      <c r="I52" s="12">
        <v>14</v>
      </c>
      <c r="J52" s="12">
        <v>513</v>
      </c>
      <c r="K52" s="1">
        <f t="shared" si="2"/>
        <v>44</v>
      </c>
      <c r="L52" s="12">
        <v>1.1299999999999999</v>
      </c>
    </row>
    <row r="53" spans="1:12" x14ac:dyDescent="0.2">
      <c r="A53" s="10">
        <v>2012</v>
      </c>
      <c r="C53" s="21">
        <v>41</v>
      </c>
      <c r="D53" s="21">
        <v>21</v>
      </c>
      <c r="E53" s="21">
        <v>3</v>
      </c>
      <c r="F53" s="21">
        <v>0</v>
      </c>
      <c r="G53" s="21">
        <v>2</v>
      </c>
      <c r="H53" s="21">
        <v>11</v>
      </c>
      <c r="I53" s="12">
        <v>14</v>
      </c>
      <c r="J53" s="12">
        <v>512</v>
      </c>
      <c r="K53" s="1">
        <v>46</v>
      </c>
      <c r="L53" s="12">
        <v>1.1200000000000001</v>
      </c>
    </row>
    <row r="54" spans="1:12" x14ac:dyDescent="0.2">
      <c r="A54" s="10">
        <v>2013</v>
      </c>
      <c r="C54" s="21">
        <v>40</v>
      </c>
      <c r="D54" s="21">
        <v>25</v>
      </c>
      <c r="E54" s="21">
        <v>7</v>
      </c>
      <c r="F54" s="21">
        <v>1</v>
      </c>
      <c r="G54" s="21">
        <v>0</v>
      </c>
      <c r="H54" s="21">
        <v>10</v>
      </c>
      <c r="I54" s="12">
        <v>24</v>
      </c>
      <c r="J54" s="12">
        <v>625</v>
      </c>
      <c r="K54" s="1">
        <v>59</v>
      </c>
      <c r="L54" s="12">
        <v>1.48</v>
      </c>
    </row>
    <row r="55" spans="1:12" x14ac:dyDescent="0.2">
      <c r="A55" s="10">
        <v>2014</v>
      </c>
      <c r="C55" s="21">
        <v>40</v>
      </c>
      <c r="D55" s="21">
        <v>27</v>
      </c>
      <c r="E55" s="21">
        <v>7</v>
      </c>
      <c r="F55" s="21">
        <v>3</v>
      </c>
      <c r="G55" s="21">
        <v>0</v>
      </c>
      <c r="H55" s="21">
        <v>14</v>
      </c>
      <c r="I55" s="12">
        <v>18</v>
      </c>
      <c r="J55" s="12">
        <v>675</v>
      </c>
      <c r="K55" s="1">
        <v>59</v>
      </c>
      <c r="L55" s="12">
        <v>1.48</v>
      </c>
    </row>
    <row r="56" spans="1:12" x14ac:dyDescent="0.2">
      <c r="A56" s="10">
        <v>2015</v>
      </c>
      <c r="C56" s="21">
        <v>45</v>
      </c>
      <c r="D56" s="21">
        <v>20</v>
      </c>
      <c r="E56" s="21">
        <v>4</v>
      </c>
      <c r="F56" s="21">
        <v>0</v>
      </c>
      <c r="G56" s="21">
        <v>1</v>
      </c>
      <c r="H56" s="21">
        <v>9</v>
      </c>
      <c r="I56" s="12">
        <v>8</v>
      </c>
      <c r="J56" s="12">
        <v>444</v>
      </c>
      <c r="K56" s="1">
        <v>37</v>
      </c>
      <c r="L56" s="12">
        <v>0.82</v>
      </c>
    </row>
    <row r="57" spans="1:12" x14ac:dyDescent="0.2">
      <c r="A57" s="10">
        <v>2016</v>
      </c>
      <c r="C57" s="21">
        <v>47</v>
      </c>
      <c r="D57" s="21">
        <v>28</v>
      </c>
      <c r="E57" s="21">
        <v>8</v>
      </c>
      <c r="F57" s="21">
        <v>0</v>
      </c>
      <c r="G57" s="21">
        <v>1</v>
      </c>
      <c r="H57" s="21">
        <v>14</v>
      </c>
      <c r="I57" s="12">
        <v>15</v>
      </c>
      <c r="J57" s="12">
        <v>596</v>
      </c>
      <c r="K57" s="1">
        <v>57</v>
      </c>
      <c r="L57" s="12">
        <v>1.21</v>
      </c>
    </row>
    <row r="58" spans="1:12" x14ac:dyDescent="0.2">
      <c r="A58" s="10">
        <v>2017</v>
      </c>
      <c r="C58" s="21">
        <v>51</v>
      </c>
      <c r="D58" s="21">
        <v>34</v>
      </c>
      <c r="E58" s="21">
        <v>7</v>
      </c>
      <c r="F58" s="21">
        <v>2</v>
      </c>
      <c r="G58" s="21">
        <v>0</v>
      </c>
      <c r="H58" s="22">
        <v>23</v>
      </c>
      <c r="I58" s="12">
        <v>13</v>
      </c>
      <c r="J58" s="12">
        <v>667</v>
      </c>
      <c r="K58" s="1">
        <v>70</v>
      </c>
      <c r="L58" s="12">
        <v>1.37</v>
      </c>
    </row>
    <row r="59" spans="1:12" x14ac:dyDescent="0.2">
      <c r="A59" s="10">
        <v>2018</v>
      </c>
      <c r="C59" s="21">
        <v>44</v>
      </c>
      <c r="D59" s="21">
        <v>32</v>
      </c>
      <c r="E59" s="21">
        <v>4</v>
      </c>
      <c r="F59" s="21">
        <v>2</v>
      </c>
      <c r="G59" s="21">
        <v>0</v>
      </c>
      <c r="H59" s="21">
        <v>13</v>
      </c>
      <c r="I59" s="12">
        <v>23</v>
      </c>
      <c r="J59" s="12">
        <v>727</v>
      </c>
      <c r="K59" s="1">
        <v>68</v>
      </c>
      <c r="L59" s="12">
        <v>1.55</v>
      </c>
    </row>
    <row r="60" spans="1:12" x14ac:dyDescent="0.2">
      <c r="A60" s="10">
        <v>2019</v>
      </c>
      <c r="C60" s="21">
        <v>46</v>
      </c>
      <c r="D60" s="21">
        <v>27</v>
      </c>
      <c r="E60" s="21">
        <v>5</v>
      </c>
      <c r="F60" s="21">
        <v>1</v>
      </c>
      <c r="G60" s="21">
        <v>0</v>
      </c>
      <c r="H60" s="21">
        <v>14</v>
      </c>
      <c r="I60" s="12">
        <v>11</v>
      </c>
      <c r="J60" s="12">
        <v>587</v>
      </c>
      <c r="K60" s="1">
        <v>52</v>
      </c>
      <c r="L60" s="12">
        <v>1.1299999999999999</v>
      </c>
    </row>
    <row r="61" spans="1:12" x14ac:dyDescent="0.2">
      <c r="A61" s="10">
        <v>2020</v>
      </c>
      <c r="C61" s="21">
        <v>32</v>
      </c>
      <c r="D61" s="21">
        <v>18</v>
      </c>
      <c r="E61" s="21">
        <v>3</v>
      </c>
      <c r="F61" s="21">
        <v>1</v>
      </c>
      <c r="G61" s="21">
        <v>0</v>
      </c>
      <c r="H61" s="21">
        <v>7</v>
      </c>
      <c r="I61" s="12">
        <v>9</v>
      </c>
      <c r="J61" s="12">
        <v>562</v>
      </c>
      <c r="K61" s="1">
        <v>34</v>
      </c>
      <c r="L61" s="12">
        <v>1.06</v>
      </c>
    </row>
    <row r="62" spans="1:12" x14ac:dyDescent="0.2">
      <c r="A62" s="10">
        <v>2021</v>
      </c>
      <c r="C62" s="21">
        <v>31</v>
      </c>
      <c r="D62" s="21">
        <v>15</v>
      </c>
      <c r="E62" s="21">
        <v>2</v>
      </c>
      <c r="F62" s="21">
        <v>0</v>
      </c>
      <c r="G62" s="21">
        <v>0</v>
      </c>
      <c r="H62" s="21">
        <v>6</v>
      </c>
      <c r="I62" s="12">
        <v>11</v>
      </c>
      <c r="J62" s="12">
        <v>484</v>
      </c>
      <c r="K62" s="1">
        <v>32</v>
      </c>
      <c r="L62" s="12">
        <v>1.03</v>
      </c>
    </row>
    <row r="63" spans="1:12" x14ac:dyDescent="0.2">
      <c r="A63" s="10">
        <v>2022</v>
      </c>
      <c r="C63" s="22">
        <v>52</v>
      </c>
      <c r="D63" s="1">
        <v>27</v>
      </c>
      <c r="E63" s="1">
        <v>7</v>
      </c>
      <c r="F63" s="1">
        <v>1</v>
      </c>
      <c r="G63" s="1">
        <v>0</v>
      </c>
      <c r="H63" s="1">
        <v>13</v>
      </c>
      <c r="I63" s="1">
        <v>11</v>
      </c>
      <c r="J63" s="1">
        <v>519</v>
      </c>
      <c r="K63" s="1">
        <v>51</v>
      </c>
      <c r="L63" s="1" t="s">
        <v>68</v>
      </c>
    </row>
    <row r="64" spans="1:12" x14ac:dyDescent="0.2">
      <c r="A64" s="10">
        <v>2023</v>
      </c>
      <c r="C64" s="21">
        <v>43</v>
      </c>
      <c r="D64" s="1">
        <v>22</v>
      </c>
      <c r="E64" s="1">
        <v>0</v>
      </c>
      <c r="F64" s="1">
        <v>1</v>
      </c>
      <c r="G64" s="1">
        <v>0</v>
      </c>
      <c r="H64" s="1">
        <v>15</v>
      </c>
      <c r="I64" s="1">
        <v>11</v>
      </c>
      <c r="J64" s="1">
        <v>512</v>
      </c>
      <c r="K64" s="1">
        <v>48</v>
      </c>
      <c r="L64" s="1">
        <v>1.1200000000000001</v>
      </c>
    </row>
    <row r="65" spans="1:13" x14ac:dyDescent="0.2">
      <c r="A65" s="10">
        <v>2024</v>
      </c>
      <c r="C65" s="21">
        <v>35</v>
      </c>
      <c r="D65" s="1">
        <v>21</v>
      </c>
      <c r="E65" s="1">
        <v>4</v>
      </c>
      <c r="F65" s="1">
        <v>0</v>
      </c>
      <c r="G65" s="1">
        <v>1</v>
      </c>
      <c r="H65" s="1">
        <v>10</v>
      </c>
      <c r="I65" s="1">
        <v>10</v>
      </c>
      <c r="J65" s="1">
        <v>600</v>
      </c>
      <c r="K65" s="1">
        <v>41</v>
      </c>
      <c r="L65" s="1">
        <v>1.17</v>
      </c>
    </row>
    <row r="66" spans="1:13" x14ac:dyDescent="0.2">
      <c r="A66" s="10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3" x14ac:dyDescent="0.2">
      <c r="A67" s="10" t="s">
        <v>11</v>
      </c>
      <c r="C67" s="1">
        <f t="shared" ref="C67:I67" si="3">SUM(C39:C65)</f>
        <v>1071</v>
      </c>
      <c r="D67" s="1">
        <f t="shared" si="3"/>
        <v>654</v>
      </c>
      <c r="E67" s="1">
        <f t="shared" si="3"/>
        <v>138</v>
      </c>
      <c r="F67" s="1">
        <f t="shared" si="3"/>
        <v>40</v>
      </c>
      <c r="G67" s="1">
        <f t="shared" si="3"/>
        <v>36</v>
      </c>
      <c r="H67" s="1">
        <f t="shared" si="3"/>
        <v>342</v>
      </c>
      <c r="I67" s="1">
        <f t="shared" si="3"/>
        <v>410</v>
      </c>
      <c r="J67" s="14">
        <f>(D67/C67)</f>
        <v>0.61064425770308128</v>
      </c>
      <c r="K67" s="6">
        <f>SUM(K39:K65)/27</f>
        <v>52.074074074074076</v>
      </c>
      <c r="L67" s="5">
        <f>K68/C67</f>
        <v>1.3127917833800187</v>
      </c>
    </row>
    <row r="68" spans="1:13" x14ac:dyDescent="0.2">
      <c r="A68" s="10"/>
      <c r="C68" s="1"/>
      <c r="D68" s="1"/>
      <c r="E68" s="1"/>
      <c r="F68" s="1"/>
      <c r="G68" s="1"/>
      <c r="H68" s="1"/>
      <c r="I68" s="1"/>
      <c r="J68" s="14"/>
      <c r="K68" s="6">
        <f>SUM(K39:K65)</f>
        <v>1406</v>
      </c>
      <c r="L68" s="5"/>
    </row>
    <row r="69" spans="1:13" x14ac:dyDescent="0.2">
      <c r="A69" s="4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3"/>
    </row>
    <row r="70" spans="1:13" x14ac:dyDescent="0.2">
      <c r="A70" s="10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3" ht="15.75" x14ac:dyDescent="0.25">
      <c r="A71" s="2" t="s">
        <v>14</v>
      </c>
      <c r="B71" s="3"/>
      <c r="C71" s="2" t="s">
        <v>0</v>
      </c>
      <c r="D71" s="2" t="s">
        <v>1</v>
      </c>
      <c r="E71" s="2" t="s">
        <v>2</v>
      </c>
      <c r="F71" s="2" t="s">
        <v>3</v>
      </c>
      <c r="G71" s="2" t="s">
        <v>4</v>
      </c>
      <c r="H71" s="2" t="s">
        <v>5</v>
      </c>
      <c r="I71" s="2" t="s">
        <v>6</v>
      </c>
      <c r="J71" s="2" t="s">
        <v>7</v>
      </c>
      <c r="K71" s="2" t="s">
        <v>8</v>
      </c>
      <c r="L71" s="2" t="s">
        <v>9</v>
      </c>
    </row>
    <row r="72" spans="1:13" x14ac:dyDescent="0.2">
      <c r="A72" s="10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x14ac:dyDescent="0.2">
      <c r="A73" s="10">
        <v>1998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">
        <f t="shared" ref="K73:K86" si="4">D73+H73+I73</f>
        <v>0</v>
      </c>
      <c r="L73" s="12">
        <v>0</v>
      </c>
    </row>
    <row r="74" spans="1:13" x14ac:dyDescent="0.2">
      <c r="A74" s="10">
        <v>1999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">
        <f t="shared" si="4"/>
        <v>0</v>
      </c>
      <c r="L74" s="12">
        <v>0</v>
      </c>
    </row>
    <row r="75" spans="1:13" x14ac:dyDescent="0.2">
      <c r="A75" s="10">
        <v>2000</v>
      </c>
      <c r="C75" s="12">
        <v>36</v>
      </c>
      <c r="D75" s="12">
        <v>15</v>
      </c>
      <c r="E75" s="12">
        <v>2</v>
      </c>
      <c r="F75" s="7">
        <v>4</v>
      </c>
      <c r="G75" s="12">
        <v>4</v>
      </c>
      <c r="H75" s="12">
        <v>12</v>
      </c>
      <c r="I75" s="12">
        <v>14</v>
      </c>
      <c r="J75" s="12">
        <v>417</v>
      </c>
      <c r="K75" s="1">
        <f t="shared" si="4"/>
        <v>41</v>
      </c>
      <c r="L75" s="12">
        <v>1.1399999999999999</v>
      </c>
    </row>
    <row r="76" spans="1:13" x14ac:dyDescent="0.2">
      <c r="A76" s="10">
        <v>2001</v>
      </c>
      <c r="C76" s="12">
        <v>39</v>
      </c>
      <c r="D76" s="12">
        <v>21</v>
      </c>
      <c r="E76" s="12">
        <v>4</v>
      </c>
      <c r="F76" s="12">
        <v>0</v>
      </c>
      <c r="G76" s="12">
        <v>5</v>
      </c>
      <c r="H76" s="12">
        <v>7</v>
      </c>
      <c r="I76" s="12">
        <v>18</v>
      </c>
      <c r="J76" s="12">
        <v>538</v>
      </c>
      <c r="K76" s="1">
        <f t="shared" si="4"/>
        <v>46</v>
      </c>
      <c r="L76" s="12">
        <v>1.18</v>
      </c>
    </row>
    <row r="77" spans="1:13" x14ac:dyDescent="0.2">
      <c r="A77" s="10">
        <v>2002</v>
      </c>
      <c r="C77" s="12">
        <v>38</v>
      </c>
      <c r="D77" s="12">
        <v>20</v>
      </c>
      <c r="E77" s="12">
        <v>5</v>
      </c>
      <c r="F77" s="12">
        <v>0</v>
      </c>
      <c r="G77" s="12">
        <v>4</v>
      </c>
      <c r="H77" s="12">
        <v>11</v>
      </c>
      <c r="I77" s="12">
        <v>15</v>
      </c>
      <c r="J77" s="12">
        <v>526</v>
      </c>
      <c r="K77" s="1">
        <f t="shared" si="4"/>
        <v>46</v>
      </c>
      <c r="L77" s="12">
        <v>1.21</v>
      </c>
    </row>
    <row r="78" spans="1:13" x14ac:dyDescent="0.2">
      <c r="A78" s="10">
        <v>2003</v>
      </c>
      <c r="C78" s="12">
        <v>38</v>
      </c>
      <c r="D78" s="12">
        <v>12</v>
      </c>
      <c r="E78" s="12">
        <v>2</v>
      </c>
      <c r="F78" s="12">
        <v>2</v>
      </c>
      <c r="G78" s="12">
        <v>1</v>
      </c>
      <c r="H78" s="12">
        <v>7</v>
      </c>
      <c r="I78" s="12">
        <v>11</v>
      </c>
      <c r="J78" s="12">
        <v>316</v>
      </c>
      <c r="K78" s="1">
        <f t="shared" si="4"/>
        <v>30</v>
      </c>
      <c r="L78" s="12">
        <v>0.79</v>
      </c>
    </row>
    <row r="79" spans="1:13" x14ac:dyDescent="0.2">
      <c r="A79" s="10">
        <v>2004</v>
      </c>
      <c r="C79" s="12">
        <v>33</v>
      </c>
      <c r="D79" s="12">
        <v>12</v>
      </c>
      <c r="E79" s="12">
        <v>1</v>
      </c>
      <c r="F79" s="12">
        <v>2</v>
      </c>
      <c r="G79" s="12">
        <v>1</v>
      </c>
      <c r="H79" s="12">
        <v>10</v>
      </c>
      <c r="I79" s="12">
        <v>12</v>
      </c>
      <c r="J79" s="12">
        <v>364</v>
      </c>
      <c r="K79" s="1">
        <f t="shared" si="4"/>
        <v>34</v>
      </c>
      <c r="L79" s="12">
        <v>1.1200000000000001</v>
      </c>
    </row>
    <row r="80" spans="1:13" x14ac:dyDescent="0.2">
      <c r="A80" s="10">
        <v>2005</v>
      </c>
      <c r="C80" s="12">
        <v>39</v>
      </c>
      <c r="D80" s="12">
        <v>23</v>
      </c>
      <c r="E80" s="12">
        <v>6</v>
      </c>
      <c r="F80" s="12"/>
      <c r="G80" s="12">
        <v>2</v>
      </c>
      <c r="H80" s="12">
        <v>5</v>
      </c>
      <c r="I80" s="12">
        <v>20</v>
      </c>
      <c r="J80" s="12">
        <v>590</v>
      </c>
      <c r="K80" s="1">
        <f t="shared" si="4"/>
        <v>48</v>
      </c>
      <c r="L80" s="12">
        <v>1.23</v>
      </c>
    </row>
    <row r="81" spans="1:12" x14ac:dyDescent="0.2">
      <c r="A81" s="10">
        <v>2006</v>
      </c>
      <c r="C81" s="12">
        <v>45</v>
      </c>
      <c r="D81" s="12">
        <v>22</v>
      </c>
      <c r="E81" s="12">
        <v>8</v>
      </c>
      <c r="F81" s="12">
        <v>0</v>
      </c>
      <c r="G81" s="7">
        <v>7</v>
      </c>
      <c r="H81" s="12">
        <v>16</v>
      </c>
      <c r="I81" s="7">
        <v>28</v>
      </c>
      <c r="J81" s="12">
        <v>489</v>
      </c>
      <c r="K81" s="1">
        <f t="shared" si="4"/>
        <v>66</v>
      </c>
      <c r="L81" s="21">
        <v>1.47</v>
      </c>
    </row>
    <row r="82" spans="1:12" x14ac:dyDescent="0.2">
      <c r="A82" s="10">
        <v>2007</v>
      </c>
      <c r="B82" s="17"/>
      <c r="C82" s="12">
        <v>45</v>
      </c>
      <c r="D82" s="12">
        <v>17</v>
      </c>
      <c r="E82" s="12">
        <v>9</v>
      </c>
      <c r="F82" s="12">
        <v>0</v>
      </c>
      <c r="G82" s="12">
        <v>2</v>
      </c>
      <c r="H82" s="12">
        <v>14</v>
      </c>
      <c r="I82" s="12">
        <v>14</v>
      </c>
      <c r="J82" s="12">
        <v>378</v>
      </c>
      <c r="K82" s="1">
        <f t="shared" si="4"/>
        <v>45</v>
      </c>
      <c r="L82" s="13">
        <v>1</v>
      </c>
    </row>
    <row r="83" spans="1:12" x14ac:dyDescent="0.2">
      <c r="A83" s="10">
        <v>2008</v>
      </c>
      <c r="B83" s="17"/>
      <c r="C83" s="21">
        <v>48</v>
      </c>
      <c r="D83" s="21">
        <v>32</v>
      </c>
      <c r="E83" s="7">
        <v>11</v>
      </c>
      <c r="F83" s="12">
        <v>1</v>
      </c>
      <c r="G83" s="12">
        <v>4</v>
      </c>
      <c r="H83" s="21">
        <v>20</v>
      </c>
      <c r="I83" s="12">
        <v>17</v>
      </c>
      <c r="J83" s="21">
        <v>667</v>
      </c>
      <c r="K83" s="1">
        <f t="shared" si="4"/>
        <v>69</v>
      </c>
      <c r="L83" s="13">
        <v>1.44</v>
      </c>
    </row>
    <row r="84" spans="1:12" x14ac:dyDescent="0.2">
      <c r="A84" s="10">
        <v>2009</v>
      </c>
      <c r="B84" s="17"/>
      <c r="C84" s="21">
        <v>48</v>
      </c>
      <c r="D84" s="21">
        <v>32</v>
      </c>
      <c r="E84" s="21">
        <v>7</v>
      </c>
      <c r="F84" s="21">
        <v>1</v>
      </c>
      <c r="G84" s="21">
        <v>3</v>
      </c>
      <c r="H84" s="21">
        <v>14</v>
      </c>
      <c r="I84" s="21">
        <v>24</v>
      </c>
      <c r="J84" s="21">
        <v>667</v>
      </c>
      <c r="K84" s="21">
        <f t="shared" si="4"/>
        <v>70</v>
      </c>
      <c r="L84" s="23">
        <v>1.4583333333333333</v>
      </c>
    </row>
    <row r="85" spans="1:12" x14ac:dyDescent="0.2">
      <c r="A85" s="10">
        <v>2010</v>
      </c>
      <c r="B85" s="17"/>
      <c r="C85" s="21">
        <v>48</v>
      </c>
      <c r="D85" s="21">
        <v>26</v>
      </c>
      <c r="E85" s="21">
        <v>4</v>
      </c>
      <c r="F85" s="21">
        <v>1</v>
      </c>
      <c r="G85" s="21">
        <v>2</v>
      </c>
      <c r="H85" s="21">
        <v>12</v>
      </c>
      <c r="I85" s="21">
        <v>12</v>
      </c>
      <c r="J85" s="21">
        <v>542</v>
      </c>
      <c r="K85" s="1">
        <f t="shared" si="4"/>
        <v>50</v>
      </c>
      <c r="L85" s="23">
        <v>1.04</v>
      </c>
    </row>
    <row r="86" spans="1:12" x14ac:dyDescent="0.2">
      <c r="A86" s="10">
        <v>2011</v>
      </c>
      <c r="B86" s="17"/>
      <c r="C86" s="21">
        <v>41</v>
      </c>
      <c r="D86" s="21">
        <v>25</v>
      </c>
      <c r="E86" s="21">
        <v>7</v>
      </c>
      <c r="F86" s="21">
        <v>0</v>
      </c>
      <c r="G86" s="21">
        <v>0</v>
      </c>
      <c r="H86" s="21">
        <v>11</v>
      </c>
      <c r="I86" s="21">
        <v>11</v>
      </c>
      <c r="J86" s="21">
        <v>610</v>
      </c>
      <c r="K86" s="1">
        <f t="shared" si="4"/>
        <v>47</v>
      </c>
      <c r="L86" s="23">
        <v>1.1463414634146341</v>
      </c>
    </row>
    <row r="87" spans="1:12" x14ac:dyDescent="0.2">
      <c r="A87" s="10">
        <v>2012</v>
      </c>
      <c r="B87" s="17"/>
      <c r="C87" s="21">
        <v>40</v>
      </c>
      <c r="D87" s="21">
        <v>20</v>
      </c>
      <c r="E87" s="21">
        <v>5</v>
      </c>
      <c r="F87" s="21">
        <v>0</v>
      </c>
      <c r="G87" s="21">
        <v>3</v>
      </c>
      <c r="H87" s="21">
        <v>8</v>
      </c>
      <c r="I87" s="21">
        <v>7</v>
      </c>
      <c r="J87" s="21">
        <v>500</v>
      </c>
      <c r="K87" s="1">
        <v>35</v>
      </c>
      <c r="L87" s="23">
        <v>0.875</v>
      </c>
    </row>
    <row r="88" spans="1:12" x14ac:dyDescent="0.2">
      <c r="A88" s="10">
        <v>2013</v>
      </c>
      <c r="B88" s="17"/>
      <c r="C88" s="21">
        <v>40</v>
      </c>
      <c r="D88" s="21">
        <v>25</v>
      </c>
      <c r="E88" s="21">
        <v>9</v>
      </c>
      <c r="F88" s="21">
        <v>0</v>
      </c>
      <c r="G88" s="21">
        <v>3</v>
      </c>
      <c r="H88" s="21">
        <v>17</v>
      </c>
      <c r="I88" s="21">
        <v>23</v>
      </c>
      <c r="J88" s="21">
        <v>625</v>
      </c>
      <c r="K88" s="1">
        <v>65</v>
      </c>
      <c r="L88" s="34">
        <v>1.625</v>
      </c>
    </row>
    <row r="89" spans="1:12" x14ac:dyDescent="0.2">
      <c r="A89" s="10">
        <v>2014</v>
      </c>
      <c r="B89" s="17"/>
      <c r="C89" s="21">
        <v>52</v>
      </c>
      <c r="D89" s="21">
        <v>33</v>
      </c>
      <c r="E89" s="22">
        <v>11</v>
      </c>
      <c r="F89" s="21">
        <v>1</v>
      </c>
      <c r="G89" s="21">
        <v>3</v>
      </c>
      <c r="H89" s="22">
        <v>24</v>
      </c>
      <c r="I89" s="22">
        <v>28</v>
      </c>
      <c r="J89" s="21">
        <v>635</v>
      </c>
      <c r="K89" s="22">
        <v>85</v>
      </c>
      <c r="L89" s="34">
        <v>1.6346153846153846</v>
      </c>
    </row>
    <row r="90" spans="1:12" x14ac:dyDescent="0.2">
      <c r="A90" s="10">
        <v>2015</v>
      </c>
      <c r="B90" s="17"/>
      <c r="C90" s="21">
        <v>46</v>
      </c>
      <c r="D90" s="21">
        <v>28</v>
      </c>
      <c r="E90" s="21">
        <v>8</v>
      </c>
      <c r="F90" s="21">
        <v>2</v>
      </c>
      <c r="G90" s="21">
        <v>3</v>
      </c>
      <c r="H90" s="21">
        <v>11</v>
      </c>
      <c r="I90" s="21">
        <v>17</v>
      </c>
      <c r="J90" s="21">
        <v>565</v>
      </c>
      <c r="K90" s="21">
        <v>54</v>
      </c>
      <c r="L90" s="23">
        <v>1.173913043478261</v>
      </c>
    </row>
    <row r="91" spans="1:12" x14ac:dyDescent="0.2">
      <c r="A91" s="10">
        <v>2016</v>
      </c>
      <c r="B91" s="17"/>
      <c r="C91" s="21">
        <v>46</v>
      </c>
      <c r="D91" s="21">
        <v>29</v>
      </c>
      <c r="E91" s="21">
        <v>4</v>
      </c>
      <c r="F91" s="21">
        <v>0</v>
      </c>
      <c r="G91" s="21">
        <v>4</v>
      </c>
      <c r="H91" s="21">
        <v>14</v>
      </c>
      <c r="I91" s="21">
        <v>18</v>
      </c>
      <c r="J91" s="21">
        <v>630</v>
      </c>
      <c r="K91" s="21">
        <v>61</v>
      </c>
      <c r="L91" s="23">
        <v>1.326086956521739</v>
      </c>
    </row>
    <row r="92" spans="1:12" x14ac:dyDescent="0.2">
      <c r="A92" s="10">
        <v>2017</v>
      </c>
      <c r="B92" s="17"/>
      <c r="C92" s="21">
        <v>52</v>
      </c>
      <c r="D92" s="21">
        <v>32</v>
      </c>
      <c r="E92" s="21">
        <v>7</v>
      </c>
      <c r="F92" s="21">
        <v>1</v>
      </c>
      <c r="G92" s="21">
        <v>3</v>
      </c>
      <c r="H92" s="21">
        <v>18</v>
      </c>
      <c r="I92" s="21">
        <v>14</v>
      </c>
      <c r="J92" s="21">
        <v>615</v>
      </c>
      <c r="K92" s="21">
        <v>64</v>
      </c>
      <c r="L92" s="23">
        <v>1.2307692307692308</v>
      </c>
    </row>
    <row r="93" spans="1:12" x14ac:dyDescent="0.2">
      <c r="A93" s="10">
        <v>2018</v>
      </c>
      <c r="B93" s="17"/>
      <c r="C93" s="21">
        <v>49</v>
      </c>
      <c r="D93" s="21">
        <v>31</v>
      </c>
      <c r="E93" s="21">
        <v>10</v>
      </c>
      <c r="F93" s="22">
        <v>4</v>
      </c>
      <c r="G93" s="21">
        <v>1</v>
      </c>
      <c r="H93" s="22">
        <v>24</v>
      </c>
      <c r="I93" s="21">
        <v>22</v>
      </c>
      <c r="J93" s="21">
        <v>633</v>
      </c>
      <c r="K93" s="21">
        <v>77</v>
      </c>
      <c r="L93" s="23">
        <v>1.5714285714285714</v>
      </c>
    </row>
    <row r="94" spans="1:12" x14ac:dyDescent="0.2">
      <c r="A94" s="10">
        <v>2019</v>
      </c>
      <c r="B94" s="17"/>
      <c r="C94" s="22">
        <v>54</v>
      </c>
      <c r="D94" s="21">
        <v>33</v>
      </c>
      <c r="E94" s="21">
        <v>8</v>
      </c>
      <c r="F94" s="21">
        <v>3</v>
      </c>
      <c r="G94" s="21">
        <v>1</v>
      </c>
      <c r="H94" s="21">
        <v>23</v>
      </c>
      <c r="I94" s="21">
        <v>24</v>
      </c>
      <c r="J94" s="21">
        <v>611</v>
      </c>
      <c r="K94" s="21">
        <v>80</v>
      </c>
      <c r="L94" s="23">
        <v>1.4814814814814814</v>
      </c>
    </row>
    <row r="95" spans="1:12" x14ac:dyDescent="0.2">
      <c r="A95" s="10">
        <v>2020</v>
      </c>
      <c r="B95" s="17"/>
      <c r="C95" s="21">
        <v>31</v>
      </c>
      <c r="D95" s="21">
        <v>20</v>
      </c>
      <c r="E95" s="21">
        <v>6</v>
      </c>
      <c r="F95" s="21">
        <v>1</v>
      </c>
      <c r="G95" s="21">
        <v>0</v>
      </c>
      <c r="H95" s="21">
        <v>13</v>
      </c>
      <c r="I95" s="21">
        <v>10</v>
      </c>
      <c r="J95" s="21">
        <v>645</v>
      </c>
      <c r="K95" s="21">
        <v>43</v>
      </c>
      <c r="L95" s="23">
        <v>1.3870967741935485</v>
      </c>
    </row>
    <row r="96" spans="1:12" x14ac:dyDescent="0.2">
      <c r="A96" s="10">
        <v>2021</v>
      </c>
      <c r="B96" s="17"/>
      <c r="C96" s="21">
        <v>30</v>
      </c>
      <c r="D96" s="21">
        <v>18</v>
      </c>
      <c r="E96" s="21">
        <v>6</v>
      </c>
      <c r="F96" s="21">
        <v>1</v>
      </c>
      <c r="G96" s="21">
        <v>0</v>
      </c>
      <c r="H96" s="21">
        <v>5</v>
      </c>
      <c r="I96" s="21">
        <v>11</v>
      </c>
      <c r="J96" s="21">
        <v>600</v>
      </c>
      <c r="K96" s="21">
        <v>34</v>
      </c>
      <c r="L96" s="23">
        <v>1.1333333333333333</v>
      </c>
    </row>
    <row r="97" spans="1:13" x14ac:dyDescent="0.2">
      <c r="A97" s="10">
        <v>2022</v>
      </c>
      <c r="B97" s="17"/>
      <c r="C97" s="21">
        <v>47</v>
      </c>
      <c r="D97" s="21">
        <v>25</v>
      </c>
      <c r="E97" s="21">
        <v>10</v>
      </c>
      <c r="F97" s="21">
        <v>1</v>
      </c>
      <c r="G97" s="21">
        <v>0</v>
      </c>
      <c r="H97" s="21">
        <v>14</v>
      </c>
      <c r="I97" s="21">
        <v>13</v>
      </c>
      <c r="J97" s="21">
        <v>532</v>
      </c>
      <c r="K97" s="21">
        <v>52</v>
      </c>
      <c r="L97" s="23">
        <v>1.1063829787234043</v>
      </c>
    </row>
    <row r="98" spans="1:13" x14ac:dyDescent="0.2">
      <c r="A98" s="10">
        <v>2023</v>
      </c>
      <c r="B98" s="17"/>
      <c r="C98" s="21">
        <v>50</v>
      </c>
      <c r="D98" s="22">
        <v>34</v>
      </c>
      <c r="E98" s="21">
        <v>6</v>
      </c>
      <c r="F98" s="21">
        <v>0</v>
      </c>
      <c r="G98" s="21">
        <v>1</v>
      </c>
      <c r="H98" s="21">
        <v>16</v>
      </c>
      <c r="I98" s="21">
        <v>8</v>
      </c>
      <c r="J98" s="22">
        <v>680</v>
      </c>
      <c r="K98" s="21">
        <v>58</v>
      </c>
      <c r="L98" s="23">
        <v>1.1599999999999999</v>
      </c>
    </row>
    <row r="99" spans="1:13" x14ac:dyDescent="0.2">
      <c r="A99" s="10">
        <v>2024</v>
      </c>
      <c r="B99" s="17"/>
      <c r="C99" s="21">
        <v>51</v>
      </c>
      <c r="D99" s="21">
        <v>25</v>
      </c>
      <c r="E99" s="21">
        <v>5</v>
      </c>
      <c r="F99" s="21">
        <v>1</v>
      </c>
      <c r="G99" s="21">
        <v>3</v>
      </c>
      <c r="H99" s="21">
        <v>12</v>
      </c>
      <c r="I99" s="21">
        <v>22</v>
      </c>
      <c r="J99" s="21">
        <v>490</v>
      </c>
      <c r="K99" s="21">
        <v>59</v>
      </c>
      <c r="L99" s="23">
        <v>1.1568627450980393</v>
      </c>
    </row>
    <row r="100" spans="1:13" x14ac:dyDescent="0.2">
      <c r="A100" s="10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3" x14ac:dyDescent="0.2">
      <c r="A101" s="10" t="s">
        <v>11</v>
      </c>
      <c r="C101" s="12">
        <f t="shared" ref="C101:I101" si="5">SUM(C73:C99)</f>
        <v>1086</v>
      </c>
      <c r="D101" s="12">
        <f t="shared" si="5"/>
        <v>610</v>
      </c>
      <c r="E101" s="12">
        <f t="shared" si="5"/>
        <v>161</v>
      </c>
      <c r="F101" s="12">
        <f t="shared" si="5"/>
        <v>26</v>
      </c>
      <c r="G101" s="12">
        <f t="shared" si="5"/>
        <v>60</v>
      </c>
      <c r="H101" s="12">
        <f t="shared" si="5"/>
        <v>338</v>
      </c>
      <c r="I101" s="12">
        <f t="shared" si="5"/>
        <v>413</v>
      </c>
      <c r="J101" s="15">
        <f>(D101/C101)</f>
        <v>0.56169429097605894</v>
      </c>
      <c r="K101" s="16">
        <f>SUM(K73:K99)/25</f>
        <v>54.36</v>
      </c>
      <c r="L101" s="5">
        <f>K102/C101</f>
        <v>1.2513812154696133</v>
      </c>
    </row>
    <row r="102" spans="1:13" x14ac:dyDescent="0.2">
      <c r="A102" s="11"/>
      <c r="C102" s="17"/>
      <c r="D102" s="17"/>
      <c r="E102" s="17"/>
      <c r="F102" s="17"/>
      <c r="G102" s="17"/>
      <c r="H102" s="17"/>
      <c r="I102" s="17"/>
      <c r="J102" s="17"/>
      <c r="K102" s="16">
        <f>SUM(K73:K99)</f>
        <v>1359</v>
      </c>
      <c r="L102" s="17"/>
    </row>
    <row r="103" spans="1:13" x14ac:dyDescent="0.2">
      <c r="A103" s="45"/>
      <c r="B103" s="43"/>
      <c r="C103" s="43"/>
      <c r="D103" s="43"/>
      <c r="E103" s="43"/>
      <c r="F103" s="43"/>
      <c r="G103" s="43"/>
      <c r="H103" s="43"/>
      <c r="I103" s="43"/>
      <c r="J103" s="43"/>
      <c r="K103" s="46"/>
      <c r="L103" s="43"/>
      <c r="M103" s="43"/>
    </row>
    <row r="104" spans="1:13" x14ac:dyDescent="0.2">
      <c r="A104" s="45"/>
      <c r="B104" s="43"/>
      <c r="C104" s="43"/>
      <c r="D104" s="43"/>
      <c r="E104" s="43"/>
      <c r="F104" s="43"/>
      <c r="G104" s="43"/>
      <c r="H104" s="43"/>
      <c r="I104" s="43"/>
      <c r="J104" s="43"/>
      <c r="K104" s="46"/>
      <c r="L104" s="43"/>
      <c r="M104" s="43"/>
    </row>
    <row r="105" spans="1:13" x14ac:dyDescent="0.2">
      <c r="A105" s="10"/>
      <c r="C105" s="1"/>
      <c r="D105" s="1"/>
      <c r="E105" s="1"/>
      <c r="F105" s="1"/>
      <c r="G105" s="1"/>
      <c r="H105" s="1"/>
      <c r="I105" s="1"/>
      <c r="J105" s="14"/>
      <c r="K105" s="6"/>
      <c r="L105" s="5"/>
    </row>
    <row r="106" spans="1:13" ht="15.75" x14ac:dyDescent="0.25">
      <c r="A106" s="2" t="s">
        <v>55</v>
      </c>
      <c r="B106" s="3"/>
      <c r="C106" s="18" t="s">
        <v>0</v>
      </c>
      <c r="D106" s="18" t="s">
        <v>1</v>
      </c>
      <c r="E106" s="18" t="s">
        <v>2</v>
      </c>
      <c r="F106" s="18" t="s">
        <v>3</v>
      </c>
      <c r="G106" s="18" t="s">
        <v>4</v>
      </c>
      <c r="H106" s="18" t="s">
        <v>5</v>
      </c>
      <c r="I106" s="18" t="s">
        <v>6</v>
      </c>
      <c r="J106" s="18" t="s">
        <v>7</v>
      </c>
      <c r="K106" s="18" t="s">
        <v>8</v>
      </c>
      <c r="L106" s="18" t="s">
        <v>9</v>
      </c>
      <c r="M106" s="17"/>
    </row>
    <row r="107" spans="1:13" x14ac:dyDescent="0.2">
      <c r="A107" s="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7"/>
    </row>
    <row r="108" spans="1:13" x14ac:dyDescent="0.2">
      <c r="A108" s="10">
        <v>1998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7"/>
    </row>
    <row r="109" spans="1:13" x14ac:dyDescent="0.2">
      <c r="A109" s="10">
        <v>1999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7"/>
    </row>
    <row r="110" spans="1:13" x14ac:dyDescent="0.2">
      <c r="A110" s="10">
        <v>2000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7"/>
    </row>
    <row r="111" spans="1:13" x14ac:dyDescent="0.2">
      <c r="A111" s="10">
        <v>2001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7"/>
    </row>
    <row r="112" spans="1:13" x14ac:dyDescent="0.2">
      <c r="A112" s="10">
        <v>2002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7"/>
    </row>
    <row r="113" spans="1:13" x14ac:dyDescent="0.2">
      <c r="A113" s="10">
        <v>2003</v>
      </c>
      <c r="C113" s="12">
        <v>21</v>
      </c>
      <c r="D113" s="12">
        <v>10</v>
      </c>
      <c r="E113" s="12">
        <v>3</v>
      </c>
      <c r="F113" s="12">
        <v>0</v>
      </c>
      <c r="G113" s="12">
        <v>2</v>
      </c>
      <c r="H113" s="12">
        <v>5</v>
      </c>
      <c r="I113" s="12">
        <v>7</v>
      </c>
      <c r="J113" s="12">
        <v>476</v>
      </c>
      <c r="K113" s="12">
        <v>22</v>
      </c>
      <c r="L113" s="13">
        <v>1.1000000000000001</v>
      </c>
      <c r="M113" s="17"/>
    </row>
    <row r="114" spans="1:13" x14ac:dyDescent="0.2">
      <c r="A114" s="10">
        <v>2004</v>
      </c>
      <c r="C114" s="12">
        <v>40</v>
      </c>
      <c r="D114" s="12">
        <v>23</v>
      </c>
      <c r="E114" s="21">
        <v>6</v>
      </c>
      <c r="F114" s="21">
        <v>3</v>
      </c>
      <c r="G114" s="12">
        <v>3</v>
      </c>
      <c r="H114" s="12">
        <v>15</v>
      </c>
      <c r="I114" s="12">
        <v>24</v>
      </c>
      <c r="J114" s="12">
        <v>575</v>
      </c>
      <c r="K114" s="12">
        <v>62</v>
      </c>
      <c r="L114" s="13">
        <v>1.575</v>
      </c>
      <c r="M114" s="17"/>
    </row>
    <row r="115" spans="1:13" x14ac:dyDescent="0.2">
      <c r="A115" s="10">
        <v>2005</v>
      </c>
      <c r="C115" s="12">
        <v>18</v>
      </c>
      <c r="D115" s="12">
        <v>11</v>
      </c>
      <c r="E115" s="21">
        <v>2</v>
      </c>
      <c r="F115" s="12">
        <v>2</v>
      </c>
      <c r="G115" s="12">
        <v>2</v>
      </c>
      <c r="H115" s="12">
        <v>8</v>
      </c>
      <c r="I115" s="12">
        <v>15</v>
      </c>
      <c r="J115" s="12">
        <v>611</v>
      </c>
      <c r="K115" s="12">
        <v>34</v>
      </c>
      <c r="L115" s="13">
        <v>1.8888888888888888</v>
      </c>
      <c r="M115" s="17"/>
    </row>
    <row r="116" spans="1:13" x14ac:dyDescent="0.2">
      <c r="A116" s="10">
        <v>2006</v>
      </c>
      <c r="C116" s="12">
        <v>30</v>
      </c>
      <c r="D116" s="12">
        <v>21</v>
      </c>
      <c r="E116" s="21">
        <v>6</v>
      </c>
      <c r="F116" s="12">
        <v>1</v>
      </c>
      <c r="G116" s="12">
        <v>4</v>
      </c>
      <c r="H116" s="12">
        <v>12</v>
      </c>
      <c r="I116" s="12">
        <v>22</v>
      </c>
      <c r="J116" s="21">
        <v>700</v>
      </c>
      <c r="K116" s="12">
        <v>55</v>
      </c>
      <c r="L116" s="13">
        <v>1.8333333333333333</v>
      </c>
      <c r="M116" s="17"/>
    </row>
    <row r="117" spans="1:13" x14ac:dyDescent="0.2">
      <c r="A117" s="10">
        <v>2007</v>
      </c>
      <c r="C117" s="12">
        <v>17</v>
      </c>
      <c r="D117" s="12">
        <v>9</v>
      </c>
      <c r="E117" s="21">
        <v>2</v>
      </c>
      <c r="F117" s="12">
        <v>2</v>
      </c>
      <c r="G117" s="12">
        <v>4</v>
      </c>
      <c r="H117" s="12">
        <v>8</v>
      </c>
      <c r="I117" s="12">
        <v>8</v>
      </c>
      <c r="J117" s="12">
        <v>529</v>
      </c>
      <c r="K117" s="12">
        <v>25</v>
      </c>
      <c r="L117" s="13">
        <v>1.4705882352941178</v>
      </c>
      <c r="M117" s="17"/>
    </row>
    <row r="118" spans="1:13" x14ac:dyDescent="0.2">
      <c r="A118" s="10">
        <v>2008</v>
      </c>
      <c r="C118" s="12">
        <v>28</v>
      </c>
      <c r="D118" s="12">
        <v>19</v>
      </c>
      <c r="E118" s="21">
        <v>4</v>
      </c>
      <c r="F118" s="12">
        <v>2</v>
      </c>
      <c r="G118" s="21">
        <v>6</v>
      </c>
      <c r="H118" s="12">
        <v>14</v>
      </c>
      <c r="I118" s="12">
        <v>24</v>
      </c>
      <c r="J118" s="12">
        <v>679</v>
      </c>
      <c r="K118" s="12">
        <v>57</v>
      </c>
      <c r="L118" s="13">
        <v>2.0357142857142856</v>
      </c>
      <c r="M118" s="17"/>
    </row>
    <row r="119" spans="1:13" x14ac:dyDescent="0.2">
      <c r="A119" s="10">
        <v>2009</v>
      </c>
      <c r="C119" s="12">
        <v>15</v>
      </c>
      <c r="D119" s="12">
        <v>10</v>
      </c>
      <c r="E119" s="21">
        <v>2</v>
      </c>
      <c r="F119" s="12">
        <v>1</v>
      </c>
      <c r="G119" s="12">
        <v>5</v>
      </c>
      <c r="H119" s="12">
        <v>7</v>
      </c>
      <c r="I119" s="12">
        <v>15</v>
      </c>
      <c r="J119" s="12">
        <v>667</v>
      </c>
      <c r="K119" s="12">
        <v>32</v>
      </c>
      <c r="L119" s="34">
        <v>2.1333333333333333</v>
      </c>
      <c r="M119" s="17"/>
    </row>
    <row r="120" spans="1:13" x14ac:dyDescent="0.2">
      <c r="A120" s="10">
        <v>2010</v>
      </c>
      <c r="C120" s="21">
        <v>44</v>
      </c>
      <c r="D120" s="21">
        <v>30</v>
      </c>
      <c r="E120" s="21">
        <v>6</v>
      </c>
      <c r="F120" s="12">
        <v>2</v>
      </c>
      <c r="G120" s="12">
        <v>5</v>
      </c>
      <c r="H120" s="21">
        <v>16</v>
      </c>
      <c r="I120" s="21">
        <v>28</v>
      </c>
      <c r="J120" s="12">
        <v>682</v>
      </c>
      <c r="K120" s="21">
        <v>74</v>
      </c>
      <c r="L120" s="13">
        <v>1.6818181818181819</v>
      </c>
      <c r="M120" s="17"/>
    </row>
    <row r="121" spans="1:13" x14ac:dyDescent="0.2">
      <c r="A121" s="10">
        <v>2011</v>
      </c>
      <c r="C121" s="12">
        <v>43</v>
      </c>
      <c r="D121" s="12">
        <v>26</v>
      </c>
      <c r="E121" s="12">
        <v>5</v>
      </c>
      <c r="F121" s="12">
        <v>2</v>
      </c>
      <c r="G121" s="12">
        <v>5</v>
      </c>
      <c r="H121" s="12">
        <v>13</v>
      </c>
      <c r="I121" s="12">
        <v>26</v>
      </c>
      <c r="J121" s="12">
        <v>605</v>
      </c>
      <c r="K121" s="12">
        <v>65</v>
      </c>
      <c r="L121" s="13">
        <v>1.5116279069767442</v>
      </c>
      <c r="M121" s="17"/>
    </row>
    <row r="122" spans="1:13" x14ac:dyDescent="0.2">
      <c r="A122" s="10">
        <v>2012</v>
      </c>
      <c r="C122" s="12">
        <v>17</v>
      </c>
      <c r="D122" s="12">
        <v>10</v>
      </c>
      <c r="E122" s="12">
        <v>6</v>
      </c>
      <c r="F122" s="12">
        <v>1</v>
      </c>
      <c r="G122" s="12">
        <v>0</v>
      </c>
      <c r="H122" s="12">
        <v>7</v>
      </c>
      <c r="I122" s="12">
        <v>7</v>
      </c>
      <c r="J122" s="12">
        <v>588</v>
      </c>
      <c r="K122" s="12">
        <v>24</v>
      </c>
      <c r="L122" s="13">
        <v>1.411764705882353</v>
      </c>
      <c r="M122" s="17"/>
    </row>
    <row r="123" spans="1:13" x14ac:dyDescent="0.2">
      <c r="A123" s="10">
        <v>2013</v>
      </c>
      <c r="C123" s="22">
        <v>50</v>
      </c>
      <c r="D123" s="21">
        <v>33</v>
      </c>
      <c r="E123" s="12">
        <v>4</v>
      </c>
      <c r="F123" s="22">
        <v>8</v>
      </c>
      <c r="G123" s="22">
        <v>7</v>
      </c>
      <c r="H123" s="21">
        <v>16</v>
      </c>
      <c r="I123" s="22">
        <v>41</v>
      </c>
      <c r="J123" s="12">
        <v>660</v>
      </c>
      <c r="K123" s="21">
        <v>90</v>
      </c>
      <c r="L123" s="13">
        <v>1.8</v>
      </c>
      <c r="M123" s="17"/>
    </row>
    <row r="124" spans="1:13" x14ac:dyDescent="0.2">
      <c r="A124" s="10">
        <v>2014</v>
      </c>
      <c r="C124" s="21">
        <v>45</v>
      </c>
      <c r="D124" s="21">
        <v>26</v>
      </c>
      <c r="E124" s="21">
        <v>10</v>
      </c>
      <c r="F124" s="21">
        <v>2</v>
      </c>
      <c r="G124" s="21">
        <v>3</v>
      </c>
      <c r="H124" s="21">
        <v>13</v>
      </c>
      <c r="I124" s="21">
        <v>29</v>
      </c>
      <c r="J124" s="21">
        <v>578</v>
      </c>
      <c r="K124" s="21">
        <v>68</v>
      </c>
      <c r="L124" s="13">
        <v>1.5111111111111111</v>
      </c>
      <c r="M124" s="17"/>
    </row>
    <row r="125" spans="1:13" x14ac:dyDescent="0.2">
      <c r="A125" s="10">
        <v>2015</v>
      </c>
      <c r="C125" s="21">
        <v>34</v>
      </c>
      <c r="D125" s="21">
        <v>18</v>
      </c>
      <c r="E125" s="21">
        <v>8</v>
      </c>
      <c r="F125" s="21">
        <v>2</v>
      </c>
      <c r="G125" s="21">
        <v>1</v>
      </c>
      <c r="H125" s="21">
        <v>11</v>
      </c>
      <c r="I125" s="21">
        <v>18</v>
      </c>
      <c r="J125" s="21">
        <v>529</v>
      </c>
      <c r="K125" s="21">
        <v>47</v>
      </c>
      <c r="L125" s="13">
        <v>1.3823529411764706</v>
      </c>
      <c r="M125" s="17"/>
    </row>
    <row r="126" spans="1:13" x14ac:dyDescent="0.2">
      <c r="A126" s="10">
        <v>2016</v>
      </c>
      <c r="C126" s="21">
        <v>42</v>
      </c>
      <c r="D126" s="21">
        <v>29</v>
      </c>
      <c r="E126" s="21">
        <v>11</v>
      </c>
      <c r="F126" s="21">
        <v>2</v>
      </c>
      <c r="G126" s="21">
        <v>4</v>
      </c>
      <c r="H126" s="21">
        <v>19</v>
      </c>
      <c r="I126" s="21">
        <v>25</v>
      </c>
      <c r="J126" s="21">
        <v>690</v>
      </c>
      <c r="K126" s="21">
        <v>73</v>
      </c>
      <c r="L126" s="13">
        <v>1.7380952380952381</v>
      </c>
      <c r="M126" s="17"/>
    </row>
    <row r="127" spans="1:13" x14ac:dyDescent="0.2">
      <c r="A127" s="10">
        <v>2017</v>
      </c>
      <c r="C127" s="12">
        <v>38</v>
      </c>
      <c r="D127" s="12">
        <v>32</v>
      </c>
      <c r="E127" s="12">
        <v>6</v>
      </c>
      <c r="F127" s="12">
        <v>0</v>
      </c>
      <c r="G127" s="12">
        <v>4</v>
      </c>
      <c r="H127" s="21">
        <v>24</v>
      </c>
      <c r="I127" s="12">
        <v>25</v>
      </c>
      <c r="J127" s="22">
        <v>842</v>
      </c>
      <c r="K127" s="12">
        <v>81</v>
      </c>
      <c r="L127" s="12">
        <v>2.13</v>
      </c>
      <c r="M127" s="17"/>
    </row>
    <row r="128" spans="1:13" x14ac:dyDescent="0.2">
      <c r="A128" s="10">
        <v>2018</v>
      </c>
      <c r="C128" s="12">
        <v>49</v>
      </c>
      <c r="D128" s="22">
        <v>37</v>
      </c>
      <c r="E128" s="21">
        <v>15</v>
      </c>
      <c r="F128" s="12">
        <v>5</v>
      </c>
      <c r="G128" s="12">
        <v>4</v>
      </c>
      <c r="H128" s="22">
        <v>25</v>
      </c>
      <c r="I128" s="21">
        <v>38</v>
      </c>
      <c r="J128" s="21">
        <v>755</v>
      </c>
      <c r="K128" s="22">
        <v>100</v>
      </c>
      <c r="L128" s="12">
        <v>2.04</v>
      </c>
      <c r="M128" s="17"/>
    </row>
    <row r="129" spans="1:13" x14ac:dyDescent="0.2">
      <c r="A129" s="10">
        <v>2019</v>
      </c>
      <c r="C129" s="12">
        <v>48</v>
      </c>
      <c r="D129" s="21">
        <v>31</v>
      </c>
      <c r="E129" s="22">
        <v>16</v>
      </c>
      <c r="F129" s="21">
        <v>1</v>
      </c>
      <c r="G129" s="21">
        <v>2</v>
      </c>
      <c r="H129" s="21">
        <v>15</v>
      </c>
      <c r="I129" s="21">
        <v>26</v>
      </c>
      <c r="J129" s="21">
        <v>646</v>
      </c>
      <c r="K129" s="21">
        <v>72</v>
      </c>
      <c r="L129" s="12">
        <v>1.5</v>
      </c>
      <c r="M129" s="17"/>
    </row>
    <row r="130" spans="1:13" x14ac:dyDescent="0.2">
      <c r="A130" s="10">
        <v>2020</v>
      </c>
      <c r="C130" s="12">
        <v>30</v>
      </c>
      <c r="D130" s="21">
        <v>22</v>
      </c>
      <c r="E130" s="21">
        <v>14</v>
      </c>
      <c r="F130" s="21">
        <v>0</v>
      </c>
      <c r="G130" s="21">
        <v>1</v>
      </c>
      <c r="H130" s="21">
        <v>15</v>
      </c>
      <c r="I130" s="21">
        <v>18</v>
      </c>
      <c r="J130" s="21">
        <v>733</v>
      </c>
      <c r="K130" s="21">
        <v>55</v>
      </c>
      <c r="L130" s="12">
        <v>1.83</v>
      </c>
      <c r="M130" s="17"/>
    </row>
    <row r="131" spans="1:13" x14ac:dyDescent="0.2">
      <c r="A131" s="10">
        <v>2021</v>
      </c>
      <c r="C131" s="12">
        <v>33</v>
      </c>
      <c r="D131" s="21">
        <v>22</v>
      </c>
      <c r="E131" s="21">
        <v>5</v>
      </c>
      <c r="F131" s="21">
        <v>1</v>
      </c>
      <c r="G131" s="21">
        <v>1</v>
      </c>
      <c r="H131" s="21">
        <v>13</v>
      </c>
      <c r="I131" s="21">
        <v>16</v>
      </c>
      <c r="J131" s="21">
        <v>667</v>
      </c>
      <c r="K131" s="21">
        <v>51</v>
      </c>
      <c r="L131" s="12">
        <v>1.55</v>
      </c>
      <c r="M131" s="17"/>
    </row>
    <row r="132" spans="1:13" x14ac:dyDescent="0.2">
      <c r="A132" s="10">
        <v>2022</v>
      </c>
      <c r="C132" s="12">
        <v>30</v>
      </c>
      <c r="D132" s="21">
        <v>23</v>
      </c>
      <c r="E132" s="21">
        <v>6</v>
      </c>
      <c r="F132" s="21">
        <v>3</v>
      </c>
      <c r="G132" s="21">
        <v>2</v>
      </c>
      <c r="H132" s="21">
        <v>13</v>
      </c>
      <c r="I132" s="21">
        <v>22</v>
      </c>
      <c r="J132" s="21">
        <v>767</v>
      </c>
      <c r="K132" s="21">
        <v>58</v>
      </c>
      <c r="L132" s="12" t="s">
        <v>69</v>
      </c>
      <c r="M132" s="17"/>
    </row>
    <row r="133" spans="1:13" x14ac:dyDescent="0.2">
      <c r="A133" s="10">
        <v>2023</v>
      </c>
      <c r="C133" s="12">
        <v>37</v>
      </c>
      <c r="D133" s="21">
        <v>30</v>
      </c>
      <c r="E133" s="21">
        <v>10</v>
      </c>
      <c r="F133" s="21">
        <v>2</v>
      </c>
      <c r="G133" s="21">
        <v>3</v>
      </c>
      <c r="H133" s="21">
        <v>15</v>
      </c>
      <c r="I133" s="21">
        <v>26</v>
      </c>
      <c r="J133" s="21">
        <v>811</v>
      </c>
      <c r="K133" s="21">
        <v>71</v>
      </c>
      <c r="L133" s="12">
        <v>1.92</v>
      </c>
      <c r="M133" s="17"/>
    </row>
    <row r="134" spans="1:13" x14ac:dyDescent="0.2">
      <c r="A134" s="10">
        <v>2024</v>
      </c>
      <c r="C134" s="12">
        <v>34</v>
      </c>
      <c r="D134" s="21">
        <v>24</v>
      </c>
      <c r="E134" s="21">
        <v>6</v>
      </c>
      <c r="F134" s="21">
        <v>1</v>
      </c>
      <c r="G134" s="21">
        <v>4</v>
      </c>
      <c r="H134" s="21">
        <v>14</v>
      </c>
      <c r="I134" s="21">
        <v>22</v>
      </c>
      <c r="J134" s="21">
        <v>706</v>
      </c>
      <c r="K134" s="21">
        <v>60</v>
      </c>
      <c r="L134" s="12">
        <v>1.76</v>
      </c>
      <c r="M134" s="17"/>
    </row>
    <row r="135" spans="1:13" x14ac:dyDescent="0.2">
      <c r="A135" s="10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7"/>
    </row>
    <row r="136" spans="1:13" x14ac:dyDescent="0.2">
      <c r="A136" s="10" t="s">
        <v>11</v>
      </c>
      <c r="C136" s="12">
        <f t="shared" ref="C136:I136" si="6">SUM(C108:C134)</f>
        <v>743</v>
      </c>
      <c r="D136" s="12">
        <f t="shared" si="6"/>
        <v>496</v>
      </c>
      <c r="E136" s="12">
        <f t="shared" si="6"/>
        <v>153</v>
      </c>
      <c r="F136" s="12">
        <f t="shared" si="6"/>
        <v>43</v>
      </c>
      <c r="G136" s="12">
        <f t="shared" si="6"/>
        <v>72</v>
      </c>
      <c r="H136" s="12">
        <f t="shared" si="6"/>
        <v>298</v>
      </c>
      <c r="I136" s="12">
        <f t="shared" si="6"/>
        <v>482</v>
      </c>
      <c r="J136" s="15">
        <f>(D136/C136)</f>
        <v>0.66756393001345893</v>
      </c>
      <c r="K136" s="16">
        <f>SUM(K108:K134)/22</f>
        <v>58</v>
      </c>
      <c r="L136" s="5">
        <f>K137/C136</f>
        <v>1.7173620457604306</v>
      </c>
      <c r="M136" s="17"/>
    </row>
    <row r="137" spans="1:13" x14ac:dyDescent="0.2">
      <c r="A137" s="10"/>
      <c r="C137" s="12"/>
      <c r="D137" s="12"/>
      <c r="E137" s="12"/>
      <c r="F137" s="12"/>
      <c r="G137" s="12"/>
      <c r="H137" s="12"/>
      <c r="I137" s="12"/>
      <c r="J137" s="12"/>
      <c r="K137" s="12">
        <f>SUM(K108:K134)</f>
        <v>1276</v>
      </c>
      <c r="L137" s="12"/>
      <c r="M137" s="17"/>
    </row>
    <row r="138" spans="1:13" x14ac:dyDescent="0.2">
      <c r="A138" s="42"/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3"/>
    </row>
    <row r="139" spans="1:13" x14ac:dyDescent="0.2">
      <c r="A139" s="10"/>
      <c r="C139" s="1"/>
      <c r="D139" s="1"/>
      <c r="E139" s="1"/>
      <c r="F139" s="1"/>
      <c r="G139" s="1"/>
      <c r="H139" s="1"/>
      <c r="I139" s="1"/>
      <c r="J139" s="14"/>
      <c r="K139" s="6"/>
      <c r="L139" s="5"/>
      <c r="M139" s="17"/>
    </row>
    <row r="140" spans="1:13" ht="15.75" x14ac:dyDescent="0.25">
      <c r="A140" s="2" t="s">
        <v>18</v>
      </c>
      <c r="B140" s="3"/>
      <c r="C140" s="18" t="s">
        <v>0</v>
      </c>
      <c r="D140" s="18" t="s">
        <v>1</v>
      </c>
      <c r="E140" s="18" t="s">
        <v>2</v>
      </c>
      <c r="F140" s="18" t="s">
        <v>3</v>
      </c>
      <c r="G140" s="18" t="s">
        <v>4</v>
      </c>
      <c r="H140" s="18" t="s">
        <v>5</v>
      </c>
      <c r="I140" s="18" t="s">
        <v>6</v>
      </c>
      <c r="J140" s="18" t="s">
        <v>7</v>
      </c>
      <c r="K140" s="18" t="s">
        <v>8</v>
      </c>
      <c r="L140" s="18" t="s">
        <v>9</v>
      </c>
      <c r="M140" s="17"/>
    </row>
    <row r="141" spans="1:13" x14ac:dyDescent="0.2">
      <c r="A141" s="10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7"/>
    </row>
    <row r="142" spans="1:13" x14ac:dyDescent="0.2">
      <c r="A142" s="10">
        <v>1998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">
        <f t="shared" ref="K142:K155" si="7">D142+H142+I142</f>
        <v>0</v>
      </c>
      <c r="L142" s="12">
        <v>0</v>
      </c>
      <c r="M142" s="17"/>
    </row>
    <row r="143" spans="1:13" x14ac:dyDescent="0.2">
      <c r="A143" s="10">
        <v>1999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">
        <f t="shared" si="7"/>
        <v>0</v>
      </c>
      <c r="L143" s="12">
        <v>0</v>
      </c>
      <c r="M143" s="17"/>
    </row>
    <row r="144" spans="1:13" x14ac:dyDescent="0.2">
      <c r="A144" s="10">
        <v>2000</v>
      </c>
      <c r="C144" s="12">
        <v>40</v>
      </c>
      <c r="D144" s="21">
        <v>31</v>
      </c>
      <c r="E144" s="7">
        <v>10</v>
      </c>
      <c r="F144" s="7">
        <v>4</v>
      </c>
      <c r="G144" s="12">
        <v>1</v>
      </c>
      <c r="H144" s="12">
        <v>18</v>
      </c>
      <c r="I144" s="12">
        <v>16</v>
      </c>
      <c r="J144" s="7">
        <v>775</v>
      </c>
      <c r="K144" s="1">
        <f t="shared" si="7"/>
        <v>65</v>
      </c>
      <c r="L144" s="7">
        <v>1.63</v>
      </c>
      <c r="M144" s="17"/>
    </row>
    <row r="145" spans="1:13" x14ac:dyDescent="0.2">
      <c r="A145" s="10">
        <v>2001</v>
      </c>
      <c r="C145" s="12">
        <v>44</v>
      </c>
      <c r="D145" s="21">
        <v>22</v>
      </c>
      <c r="E145" s="12">
        <v>7</v>
      </c>
      <c r="F145" s="12">
        <v>1</v>
      </c>
      <c r="G145" s="12">
        <v>0</v>
      </c>
      <c r="H145" s="12">
        <v>13</v>
      </c>
      <c r="I145" s="12">
        <v>9</v>
      </c>
      <c r="J145" s="12">
        <v>500</v>
      </c>
      <c r="K145" s="1">
        <f t="shared" si="7"/>
        <v>44</v>
      </c>
      <c r="L145" s="13">
        <v>1</v>
      </c>
      <c r="M145" s="17"/>
    </row>
    <row r="146" spans="1:13" x14ac:dyDescent="0.2">
      <c r="A146" s="10">
        <v>2002</v>
      </c>
      <c r="C146" s="12">
        <v>31</v>
      </c>
      <c r="D146" s="21">
        <v>22</v>
      </c>
      <c r="E146" s="12">
        <v>6</v>
      </c>
      <c r="F146" s="12">
        <v>1</v>
      </c>
      <c r="G146" s="12">
        <v>2</v>
      </c>
      <c r="H146" s="12">
        <v>15</v>
      </c>
      <c r="I146" s="12">
        <v>13</v>
      </c>
      <c r="J146" s="12">
        <v>710</v>
      </c>
      <c r="K146" s="1">
        <f t="shared" si="7"/>
        <v>50</v>
      </c>
      <c r="L146" s="12">
        <v>1.61</v>
      </c>
      <c r="M146" s="17"/>
    </row>
    <row r="147" spans="1:13" x14ac:dyDescent="0.2">
      <c r="A147" s="10">
        <v>2003</v>
      </c>
      <c r="C147" s="12">
        <v>29</v>
      </c>
      <c r="D147" s="21">
        <v>19</v>
      </c>
      <c r="E147" s="12">
        <v>4</v>
      </c>
      <c r="F147" s="12">
        <v>3</v>
      </c>
      <c r="G147" s="12">
        <v>3</v>
      </c>
      <c r="H147" s="12">
        <v>16</v>
      </c>
      <c r="I147" s="12">
        <v>7</v>
      </c>
      <c r="J147" s="12">
        <v>655</v>
      </c>
      <c r="K147" s="1">
        <f t="shared" si="7"/>
        <v>42</v>
      </c>
      <c r="L147" s="12">
        <v>1.45</v>
      </c>
      <c r="M147" s="17"/>
    </row>
    <row r="148" spans="1:13" x14ac:dyDescent="0.2">
      <c r="A148" s="10">
        <v>2004</v>
      </c>
      <c r="C148" s="12">
        <v>47</v>
      </c>
      <c r="D148" s="21">
        <v>28</v>
      </c>
      <c r="E148" s="12">
        <v>6</v>
      </c>
      <c r="F148" s="12">
        <v>0</v>
      </c>
      <c r="G148" s="12">
        <v>3</v>
      </c>
      <c r="H148" s="12">
        <v>17</v>
      </c>
      <c r="I148" s="12">
        <v>9</v>
      </c>
      <c r="J148" s="12">
        <v>596</v>
      </c>
      <c r="K148" s="1">
        <f t="shared" si="7"/>
        <v>54</v>
      </c>
      <c r="L148" s="12">
        <v>1.21</v>
      </c>
      <c r="M148" s="17"/>
    </row>
    <row r="149" spans="1:13" x14ac:dyDescent="0.2">
      <c r="A149" s="10">
        <v>2005</v>
      </c>
      <c r="C149" s="12">
        <v>37</v>
      </c>
      <c r="D149" s="21">
        <v>19</v>
      </c>
      <c r="E149" s="12">
        <v>4</v>
      </c>
      <c r="F149" s="12">
        <v>1</v>
      </c>
      <c r="G149" s="12">
        <v>2</v>
      </c>
      <c r="H149" s="12">
        <v>11</v>
      </c>
      <c r="I149" s="12">
        <v>6</v>
      </c>
      <c r="J149" s="12">
        <v>514</v>
      </c>
      <c r="K149" s="1">
        <f t="shared" si="7"/>
        <v>36</v>
      </c>
      <c r="L149" s="12">
        <v>0.97</v>
      </c>
      <c r="M149" s="17"/>
    </row>
    <row r="150" spans="1:13" x14ac:dyDescent="0.2">
      <c r="A150" s="10">
        <v>2006</v>
      </c>
      <c r="C150" s="12">
        <v>51</v>
      </c>
      <c r="D150" s="21">
        <v>31</v>
      </c>
      <c r="E150" s="12">
        <v>7</v>
      </c>
      <c r="F150" s="12">
        <v>3</v>
      </c>
      <c r="G150" s="7">
        <v>4</v>
      </c>
      <c r="H150" s="21">
        <v>20</v>
      </c>
      <c r="I150" s="7">
        <v>28</v>
      </c>
      <c r="J150" s="12">
        <v>608</v>
      </c>
      <c r="K150" s="22">
        <f t="shared" si="7"/>
        <v>79</v>
      </c>
      <c r="L150" s="12">
        <v>1.55</v>
      </c>
      <c r="M150" s="17"/>
    </row>
    <row r="151" spans="1:13" x14ac:dyDescent="0.2">
      <c r="A151" s="10">
        <v>2007</v>
      </c>
      <c r="C151" s="12">
        <v>45</v>
      </c>
      <c r="D151" s="21">
        <v>23</v>
      </c>
      <c r="E151" s="12">
        <v>6</v>
      </c>
      <c r="F151" s="12">
        <v>2</v>
      </c>
      <c r="G151" s="12">
        <v>2</v>
      </c>
      <c r="H151" s="12">
        <v>17</v>
      </c>
      <c r="I151" s="12">
        <v>20</v>
      </c>
      <c r="J151" s="12">
        <v>511</v>
      </c>
      <c r="K151" s="1">
        <f t="shared" si="7"/>
        <v>60</v>
      </c>
      <c r="L151" s="12">
        <v>1.33</v>
      </c>
      <c r="M151" s="17"/>
    </row>
    <row r="152" spans="1:13" x14ac:dyDescent="0.2">
      <c r="A152" s="10">
        <v>2008</v>
      </c>
      <c r="C152" s="7">
        <v>56</v>
      </c>
      <c r="D152" s="21">
        <v>31</v>
      </c>
      <c r="E152" s="21">
        <v>10</v>
      </c>
      <c r="F152" s="12">
        <v>3</v>
      </c>
      <c r="G152" s="12">
        <v>2</v>
      </c>
      <c r="H152" s="12">
        <v>19</v>
      </c>
      <c r="I152" s="12">
        <v>25</v>
      </c>
      <c r="J152" s="12">
        <v>554</v>
      </c>
      <c r="K152" s="1">
        <f t="shared" si="7"/>
        <v>75</v>
      </c>
      <c r="L152" s="12">
        <v>1.34</v>
      </c>
      <c r="M152" s="17"/>
    </row>
    <row r="153" spans="1:13" x14ac:dyDescent="0.2">
      <c r="A153" s="10">
        <v>2009</v>
      </c>
      <c r="C153" s="22">
        <v>56</v>
      </c>
      <c r="D153" s="21">
        <v>31</v>
      </c>
      <c r="E153" s="22">
        <v>16</v>
      </c>
      <c r="F153" s="12">
        <v>2</v>
      </c>
      <c r="G153" s="12">
        <v>1</v>
      </c>
      <c r="H153" s="22">
        <v>24</v>
      </c>
      <c r="I153" s="12">
        <v>21</v>
      </c>
      <c r="J153" s="12">
        <v>554</v>
      </c>
      <c r="K153" s="1">
        <f t="shared" si="7"/>
        <v>76</v>
      </c>
      <c r="L153" s="12">
        <v>1.36</v>
      </c>
      <c r="M153" s="17"/>
    </row>
    <row r="154" spans="1:13" x14ac:dyDescent="0.2">
      <c r="A154" s="10">
        <v>2010</v>
      </c>
      <c r="C154" s="21">
        <v>55</v>
      </c>
      <c r="D154" s="21">
        <v>25</v>
      </c>
      <c r="E154" s="21">
        <v>10</v>
      </c>
      <c r="F154" s="21">
        <v>1</v>
      </c>
      <c r="G154" s="21">
        <v>2</v>
      </c>
      <c r="H154" s="21">
        <v>13</v>
      </c>
      <c r="I154" s="21">
        <v>18</v>
      </c>
      <c r="J154" s="12">
        <v>455</v>
      </c>
      <c r="K154" s="1">
        <f t="shared" si="7"/>
        <v>56</v>
      </c>
      <c r="L154" s="12">
        <v>1.02</v>
      </c>
      <c r="M154" s="17"/>
    </row>
    <row r="155" spans="1:13" x14ac:dyDescent="0.2">
      <c r="A155" s="10">
        <v>2011</v>
      </c>
      <c r="C155" s="21">
        <v>50</v>
      </c>
      <c r="D155" s="21">
        <v>32</v>
      </c>
      <c r="E155" s="21">
        <v>8</v>
      </c>
      <c r="F155" s="21">
        <v>0</v>
      </c>
      <c r="G155" s="21">
        <v>0</v>
      </c>
      <c r="H155" s="21">
        <v>17</v>
      </c>
      <c r="I155" s="21">
        <v>14</v>
      </c>
      <c r="J155" s="12">
        <v>640</v>
      </c>
      <c r="K155" s="1">
        <f t="shared" si="7"/>
        <v>63</v>
      </c>
      <c r="L155" s="12">
        <v>1.26</v>
      </c>
      <c r="M155" s="17"/>
    </row>
    <row r="156" spans="1:13" x14ac:dyDescent="0.2">
      <c r="A156" s="10">
        <v>2012</v>
      </c>
      <c r="C156" s="21">
        <v>46</v>
      </c>
      <c r="D156" s="21">
        <v>26</v>
      </c>
      <c r="E156" s="21">
        <v>3</v>
      </c>
      <c r="F156" s="21">
        <v>2</v>
      </c>
      <c r="G156" s="21">
        <v>0</v>
      </c>
      <c r="H156" s="21">
        <v>20</v>
      </c>
      <c r="I156" s="21">
        <v>6</v>
      </c>
      <c r="J156" s="12">
        <v>565</v>
      </c>
      <c r="K156" s="1">
        <v>52</v>
      </c>
      <c r="L156" s="12">
        <v>1.1299999999999999</v>
      </c>
      <c r="M156" s="17"/>
    </row>
    <row r="157" spans="1:13" x14ac:dyDescent="0.2">
      <c r="A157" s="10">
        <v>2013</v>
      </c>
      <c r="C157" s="21">
        <v>44</v>
      </c>
      <c r="D157" s="21">
        <v>23</v>
      </c>
      <c r="E157" s="21">
        <v>5</v>
      </c>
      <c r="F157" s="21">
        <v>1</v>
      </c>
      <c r="G157" s="21">
        <v>0</v>
      </c>
      <c r="H157" s="21">
        <v>14</v>
      </c>
      <c r="I157" s="21">
        <v>12</v>
      </c>
      <c r="J157" s="12">
        <v>523</v>
      </c>
      <c r="K157" s="1">
        <v>49</v>
      </c>
      <c r="L157" s="12">
        <v>1.1100000000000001</v>
      </c>
      <c r="M157" s="17"/>
    </row>
    <row r="158" spans="1:13" x14ac:dyDescent="0.2">
      <c r="A158" s="10">
        <v>2014</v>
      </c>
      <c r="C158" s="21">
        <v>45</v>
      </c>
      <c r="D158" s="21">
        <v>30</v>
      </c>
      <c r="E158" s="21">
        <v>10</v>
      </c>
      <c r="F158" s="22">
        <v>4</v>
      </c>
      <c r="G158" s="21">
        <v>0</v>
      </c>
      <c r="H158" s="21">
        <v>15</v>
      </c>
      <c r="I158" s="21">
        <v>13</v>
      </c>
      <c r="J158" s="12">
        <v>667</v>
      </c>
      <c r="K158" s="1">
        <v>58</v>
      </c>
      <c r="L158" s="12">
        <v>1.29</v>
      </c>
      <c r="M158" s="17"/>
    </row>
    <row r="159" spans="1:13" x14ac:dyDescent="0.2">
      <c r="A159" s="10">
        <v>2015</v>
      </c>
      <c r="C159" s="21">
        <v>47</v>
      </c>
      <c r="D159" s="21">
        <v>27</v>
      </c>
      <c r="E159" s="21">
        <v>5</v>
      </c>
      <c r="F159" s="21">
        <v>1</v>
      </c>
      <c r="G159" s="21">
        <v>1</v>
      </c>
      <c r="H159" s="21">
        <v>13</v>
      </c>
      <c r="I159" s="21">
        <v>14</v>
      </c>
      <c r="J159" s="12">
        <v>574</v>
      </c>
      <c r="K159" s="1">
        <v>54</v>
      </c>
      <c r="L159" s="12">
        <v>1.1499999999999999</v>
      </c>
      <c r="M159" s="17"/>
    </row>
    <row r="160" spans="1:13" x14ac:dyDescent="0.2">
      <c r="A160" s="10">
        <v>2016</v>
      </c>
      <c r="C160" s="21">
        <v>51</v>
      </c>
      <c r="D160" s="22">
        <v>35</v>
      </c>
      <c r="E160" s="21">
        <v>8</v>
      </c>
      <c r="F160" s="21">
        <v>0</v>
      </c>
      <c r="G160" s="21">
        <v>2</v>
      </c>
      <c r="H160" s="21">
        <v>21</v>
      </c>
      <c r="I160" s="21">
        <v>20</v>
      </c>
      <c r="J160" s="12">
        <v>686</v>
      </c>
      <c r="K160" s="1">
        <v>76</v>
      </c>
      <c r="L160" s="12">
        <v>1.49</v>
      </c>
      <c r="M160" s="17"/>
    </row>
    <row r="161" spans="1:13" x14ac:dyDescent="0.2">
      <c r="A161" s="10">
        <v>2017</v>
      </c>
      <c r="C161" s="21">
        <v>44</v>
      </c>
      <c r="D161" s="21">
        <v>22</v>
      </c>
      <c r="E161" s="21">
        <v>3</v>
      </c>
      <c r="F161" s="21">
        <v>0</v>
      </c>
      <c r="G161" s="21">
        <v>1</v>
      </c>
      <c r="H161" s="21">
        <v>9</v>
      </c>
      <c r="I161" s="21">
        <v>8</v>
      </c>
      <c r="J161" s="12">
        <v>500</v>
      </c>
      <c r="K161" s="1">
        <v>39</v>
      </c>
      <c r="L161" s="12">
        <v>0.89</v>
      </c>
      <c r="M161" s="17"/>
    </row>
    <row r="162" spans="1:13" x14ac:dyDescent="0.2">
      <c r="A162" s="10">
        <v>2018</v>
      </c>
      <c r="C162" s="21">
        <v>41</v>
      </c>
      <c r="D162" s="21">
        <v>25</v>
      </c>
      <c r="E162" s="21">
        <v>4</v>
      </c>
      <c r="F162" s="21">
        <v>0</v>
      </c>
      <c r="G162" s="21">
        <v>0</v>
      </c>
      <c r="H162" s="21">
        <v>7</v>
      </c>
      <c r="I162" s="21">
        <v>11</v>
      </c>
      <c r="J162" s="12">
        <v>610</v>
      </c>
      <c r="K162" s="1">
        <v>43</v>
      </c>
      <c r="L162" s="12">
        <v>1.05</v>
      </c>
      <c r="M162" s="17"/>
    </row>
    <row r="163" spans="1:13" x14ac:dyDescent="0.2">
      <c r="A163" s="10">
        <v>2019</v>
      </c>
      <c r="C163" s="21">
        <v>47</v>
      </c>
      <c r="D163" s="21">
        <v>30</v>
      </c>
      <c r="E163" s="21">
        <v>9</v>
      </c>
      <c r="F163" s="21">
        <v>1</v>
      </c>
      <c r="G163" s="21">
        <v>0</v>
      </c>
      <c r="H163" s="21">
        <v>13</v>
      </c>
      <c r="I163" s="21">
        <v>25</v>
      </c>
      <c r="J163" s="12">
        <v>638</v>
      </c>
      <c r="K163" s="1">
        <v>68</v>
      </c>
      <c r="L163" s="12">
        <v>1.45</v>
      </c>
      <c r="M163" s="17"/>
    </row>
    <row r="164" spans="1:13" x14ac:dyDescent="0.2">
      <c r="A164" s="10">
        <v>2020</v>
      </c>
      <c r="C164" s="21">
        <v>28</v>
      </c>
      <c r="D164" s="21">
        <v>14</v>
      </c>
      <c r="E164" s="21">
        <v>2</v>
      </c>
      <c r="F164" s="21">
        <v>1</v>
      </c>
      <c r="G164" s="21">
        <v>0</v>
      </c>
      <c r="H164" s="21">
        <v>5</v>
      </c>
      <c r="I164" s="21">
        <v>9</v>
      </c>
      <c r="J164" s="12">
        <v>500</v>
      </c>
      <c r="K164" s="1">
        <v>28</v>
      </c>
      <c r="L164" s="13">
        <v>1</v>
      </c>
      <c r="M164" s="17"/>
    </row>
    <row r="165" spans="1:13" x14ac:dyDescent="0.2">
      <c r="A165" s="10">
        <v>2021</v>
      </c>
      <c r="C165" s="21">
        <v>25</v>
      </c>
      <c r="D165" s="21">
        <v>15</v>
      </c>
      <c r="E165" s="21">
        <v>1</v>
      </c>
      <c r="F165" s="21">
        <v>3</v>
      </c>
      <c r="G165" s="21">
        <v>0</v>
      </c>
      <c r="H165" s="21">
        <v>9</v>
      </c>
      <c r="I165" s="21">
        <v>9</v>
      </c>
      <c r="J165" s="12">
        <v>600</v>
      </c>
      <c r="K165" s="1">
        <v>33</v>
      </c>
      <c r="L165" s="13">
        <v>1.32</v>
      </c>
      <c r="M165" s="17"/>
    </row>
    <row r="166" spans="1:13" x14ac:dyDescent="0.2">
      <c r="A166" s="10">
        <v>2022</v>
      </c>
      <c r="C166" s="21">
        <v>31</v>
      </c>
      <c r="D166" s="21">
        <v>16</v>
      </c>
      <c r="E166" s="21">
        <v>3</v>
      </c>
      <c r="F166" s="21">
        <v>0</v>
      </c>
      <c r="G166" s="21">
        <v>0</v>
      </c>
      <c r="H166" s="21">
        <v>13</v>
      </c>
      <c r="I166" s="21">
        <v>4</v>
      </c>
      <c r="J166" s="12">
        <v>516</v>
      </c>
      <c r="K166" s="1">
        <v>33</v>
      </c>
      <c r="L166" s="13">
        <v>1.064516129032258</v>
      </c>
      <c r="M166" s="17"/>
    </row>
    <row r="167" spans="1:13" x14ac:dyDescent="0.2">
      <c r="A167" s="10">
        <v>2023</v>
      </c>
      <c r="C167" s="21">
        <v>22</v>
      </c>
      <c r="D167" s="21">
        <v>13</v>
      </c>
      <c r="E167" s="21">
        <v>1</v>
      </c>
      <c r="F167" s="21">
        <v>0</v>
      </c>
      <c r="G167" s="21">
        <v>0</v>
      </c>
      <c r="H167" s="21">
        <v>7</v>
      </c>
      <c r="I167" s="21">
        <v>3</v>
      </c>
      <c r="J167" s="12">
        <v>591</v>
      </c>
      <c r="K167" s="1">
        <v>23</v>
      </c>
      <c r="L167" s="13">
        <v>1.05</v>
      </c>
      <c r="M167" s="17"/>
    </row>
    <row r="168" spans="1:13" x14ac:dyDescent="0.2">
      <c r="A168" s="10">
        <v>2024</v>
      </c>
      <c r="C168" s="21">
        <v>19</v>
      </c>
      <c r="D168" s="21">
        <v>11</v>
      </c>
      <c r="E168" s="21">
        <v>0</v>
      </c>
      <c r="F168" s="21">
        <v>1</v>
      </c>
      <c r="G168" s="21">
        <v>0</v>
      </c>
      <c r="H168" s="21">
        <v>6</v>
      </c>
      <c r="I168" s="21">
        <v>3</v>
      </c>
      <c r="J168" s="12">
        <v>579</v>
      </c>
      <c r="K168" s="1">
        <v>20</v>
      </c>
      <c r="L168" s="13">
        <v>1.0526315789473684</v>
      </c>
      <c r="M168" s="17"/>
    </row>
    <row r="169" spans="1:13" x14ac:dyDescent="0.2">
      <c r="A169" s="10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7"/>
    </row>
    <row r="170" spans="1:13" x14ac:dyDescent="0.2">
      <c r="A170" s="10" t="s">
        <v>11</v>
      </c>
      <c r="C170" s="12">
        <f t="shared" ref="C170:I170" si="8">SUM(C142:C168)</f>
        <v>1031</v>
      </c>
      <c r="D170" s="12">
        <f t="shared" si="8"/>
        <v>601</v>
      </c>
      <c r="E170" s="12">
        <f t="shared" si="8"/>
        <v>148</v>
      </c>
      <c r="F170" s="12">
        <f t="shared" si="8"/>
        <v>35</v>
      </c>
      <c r="G170" s="12">
        <f t="shared" si="8"/>
        <v>26</v>
      </c>
      <c r="H170" s="12">
        <f t="shared" si="8"/>
        <v>352</v>
      </c>
      <c r="I170" s="12">
        <f t="shared" si="8"/>
        <v>323</v>
      </c>
      <c r="J170" s="15">
        <f>(D170/C170)</f>
        <v>0.58292919495635309</v>
      </c>
      <c r="K170" s="16">
        <f>SUM(K142:K168)/25</f>
        <v>51.04</v>
      </c>
      <c r="L170" s="5">
        <f>K171/C170</f>
        <v>1.2376333656644034</v>
      </c>
      <c r="M170" s="17"/>
    </row>
    <row r="171" spans="1:13" x14ac:dyDescent="0.2">
      <c r="A171" s="11"/>
      <c r="C171" s="17"/>
      <c r="D171" s="17"/>
      <c r="E171" s="17"/>
      <c r="F171" s="17"/>
      <c r="G171" s="17"/>
      <c r="H171" s="17"/>
      <c r="I171" s="17"/>
      <c r="J171" s="17"/>
      <c r="K171" s="16">
        <f>SUM(K142:K168)</f>
        <v>1276</v>
      </c>
      <c r="L171" s="17"/>
    </row>
    <row r="172" spans="1:13" x14ac:dyDescent="0.2">
      <c r="A172" s="42"/>
      <c r="B172" s="43"/>
      <c r="C172" s="44"/>
      <c r="D172" s="44"/>
      <c r="E172" s="44"/>
      <c r="F172" s="44"/>
      <c r="G172" s="44"/>
      <c r="H172" s="44"/>
      <c r="I172" s="44"/>
      <c r="J172" s="47"/>
      <c r="K172" s="46"/>
      <c r="L172" s="48"/>
      <c r="M172" s="43"/>
    </row>
    <row r="173" spans="1:13" x14ac:dyDescent="0.2">
      <c r="A173" s="10"/>
      <c r="C173" s="1"/>
      <c r="D173" s="1"/>
      <c r="E173" s="1"/>
      <c r="F173" s="1"/>
      <c r="G173" s="1"/>
      <c r="H173" s="1"/>
      <c r="I173" s="1"/>
      <c r="J173" s="14"/>
      <c r="K173" s="6"/>
      <c r="L173" s="5"/>
    </row>
    <row r="174" spans="1:13" ht="15.75" x14ac:dyDescent="0.25">
      <c r="A174" s="4" t="s">
        <v>10</v>
      </c>
      <c r="B174" s="3"/>
      <c r="C174" s="2" t="s">
        <v>0</v>
      </c>
      <c r="D174" s="2" t="s">
        <v>1</v>
      </c>
      <c r="E174" s="2" t="s">
        <v>2</v>
      </c>
      <c r="F174" s="2" t="s">
        <v>3</v>
      </c>
      <c r="G174" s="2" t="s">
        <v>4</v>
      </c>
      <c r="H174" s="2" t="s">
        <v>5</v>
      </c>
      <c r="I174" s="2" t="s">
        <v>6</v>
      </c>
      <c r="J174" s="2" t="s">
        <v>7</v>
      </c>
      <c r="K174" s="2" t="s">
        <v>8</v>
      </c>
      <c r="L174" s="2" t="s">
        <v>9</v>
      </c>
      <c r="M174" s="3"/>
    </row>
    <row r="175" spans="1:13" x14ac:dyDescent="0.2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3" x14ac:dyDescent="0.2">
      <c r="A176" s="10">
        <v>1998</v>
      </c>
      <c r="C176" s="1">
        <v>27</v>
      </c>
      <c r="D176" s="1">
        <v>19</v>
      </c>
      <c r="E176" s="7">
        <v>10</v>
      </c>
      <c r="F176" s="1">
        <v>0</v>
      </c>
      <c r="G176" s="1">
        <v>3</v>
      </c>
      <c r="H176" s="1">
        <v>14</v>
      </c>
      <c r="I176" s="1">
        <v>20</v>
      </c>
      <c r="J176" s="1">
        <v>704</v>
      </c>
      <c r="K176" s="1">
        <f t="shared" ref="K176:K189" si="9">D176+H176+I176</f>
        <v>53</v>
      </c>
      <c r="L176" s="7">
        <v>1.96</v>
      </c>
    </row>
    <row r="177" spans="1:12" x14ac:dyDescent="0.2">
      <c r="A177" s="10">
        <v>1999</v>
      </c>
      <c r="C177" s="12">
        <v>44</v>
      </c>
      <c r="D177" s="12">
        <v>30</v>
      </c>
      <c r="E177" s="7">
        <v>10</v>
      </c>
      <c r="F177" s="7">
        <v>2</v>
      </c>
      <c r="G177" s="7">
        <v>7</v>
      </c>
      <c r="H177" s="7">
        <v>23</v>
      </c>
      <c r="I177" s="7">
        <v>29</v>
      </c>
      <c r="J177" s="1">
        <v>682</v>
      </c>
      <c r="K177" s="22">
        <f t="shared" si="9"/>
        <v>82</v>
      </c>
      <c r="L177" s="1">
        <v>1.86</v>
      </c>
    </row>
    <row r="178" spans="1:12" x14ac:dyDescent="0.2">
      <c r="A178" s="10">
        <v>2000</v>
      </c>
      <c r="C178" s="12">
        <v>40</v>
      </c>
      <c r="D178" s="12">
        <v>30</v>
      </c>
      <c r="E178" s="1">
        <v>5</v>
      </c>
      <c r="F178" s="1">
        <v>1</v>
      </c>
      <c r="G178" s="7">
        <v>7</v>
      </c>
      <c r="H178" s="1">
        <v>17</v>
      </c>
      <c r="I178" s="1">
        <v>26</v>
      </c>
      <c r="J178" s="1">
        <v>750</v>
      </c>
      <c r="K178" s="1">
        <f t="shared" si="9"/>
        <v>73</v>
      </c>
      <c r="L178" s="1">
        <v>1.83</v>
      </c>
    </row>
    <row r="179" spans="1:12" x14ac:dyDescent="0.2">
      <c r="A179" s="10">
        <v>2001</v>
      </c>
      <c r="C179" s="1">
        <v>33</v>
      </c>
      <c r="D179" s="1">
        <v>25</v>
      </c>
      <c r="E179" s="1">
        <v>8</v>
      </c>
      <c r="F179" s="1">
        <v>0</v>
      </c>
      <c r="G179" s="1">
        <v>2</v>
      </c>
      <c r="H179" s="1">
        <v>16</v>
      </c>
      <c r="I179" s="1">
        <v>19</v>
      </c>
      <c r="J179" s="7">
        <v>758</v>
      </c>
      <c r="K179" s="1">
        <f t="shared" si="9"/>
        <v>60</v>
      </c>
      <c r="L179" s="1">
        <v>1.82</v>
      </c>
    </row>
    <row r="180" spans="1:12" x14ac:dyDescent="0.2">
      <c r="A180" s="10">
        <v>2002</v>
      </c>
      <c r="C180" s="1">
        <v>30</v>
      </c>
      <c r="D180" s="1">
        <v>18</v>
      </c>
      <c r="E180" s="1">
        <v>6</v>
      </c>
      <c r="F180" s="7">
        <v>2</v>
      </c>
      <c r="G180" s="1">
        <v>2</v>
      </c>
      <c r="H180" s="1">
        <v>15</v>
      </c>
      <c r="I180" s="1">
        <v>10</v>
      </c>
      <c r="J180" s="1">
        <v>600</v>
      </c>
      <c r="K180" s="1">
        <f t="shared" si="9"/>
        <v>43</v>
      </c>
      <c r="L180" s="1">
        <v>1.43</v>
      </c>
    </row>
    <row r="181" spans="1:12" x14ac:dyDescent="0.2">
      <c r="A181" s="10">
        <v>2003</v>
      </c>
      <c r="C181" s="1">
        <v>41</v>
      </c>
      <c r="D181" s="1">
        <v>26</v>
      </c>
      <c r="E181" s="1">
        <v>4</v>
      </c>
      <c r="F181" s="1">
        <v>0</v>
      </c>
      <c r="G181" s="1">
        <v>4</v>
      </c>
      <c r="H181" s="1">
        <v>14</v>
      </c>
      <c r="I181" s="1">
        <v>21</v>
      </c>
      <c r="J181" s="1">
        <v>634</v>
      </c>
      <c r="K181" s="1">
        <f t="shared" si="9"/>
        <v>61</v>
      </c>
      <c r="L181" s="1">
        <v>1.49</v>
      </c>
    </row>
    <row r="182" spans="1:12" x14ac:dyDescent="0.2">
      <c r="A182" s="10">
        <v>2004</v>
      </c>
      <c r="C182" s="1">
        <v>33</v>
      </c>
      <c r="D182" s="1">
        <v>21</v>
      </c>
      <c r="E182" s="1">
        <v>4</v>
      </c>
      <c r="F182" s="1">
        <v>2</v>
      </c>
      <c r="G182" s="1">
        <v>1</v>
      </c>
      <c r="H182" s="1">
        <v>8</v>
      </c>
      <c r="I182" s="1">
        <v>14</v>
      </c>
      <c r="J182" s="1">
        <v>636</v>
      </c>
      <c r="K182" s="1">
        <f t="shared" si="9"/>
        <v>43</v>
      </c>
      <c r="L182" s="5">
        <v>1.3</v>
      </c>
    </row>
    <row r="183" spans="1:12" x14ac:dyDescent="0.2">
      <c r="A183" s="10">
        <v>2005</v>
      </c>
      <c r="C183" s="1">
        <v>35</v>
      </c>
      <c r="D183" s="1">
        <v>22</v>
      </c>
      <c r="E183" s="1">
        <v>6</v>
      </c>
      <c r="F183" s="1">
        <v>0</v>
      </c>
      <c r="G183" s="1">
        <v>2</v>
      </c>
      <c r="H183" s="1">
        <v>5</v>
      </c>
      <c r="I183" s="1">
        <v>17</v>
      </c>
      <c r="J183" s="1">
        <v>629</v>
      </c>
      <c r="K183" s="1">
        <f t="shared" si="9"/>
        <v>44</v>
      </c>
      <c r="L183" s="5">
        <v>1.26</v>
      </c>
    </row>
    <row r="184" spans="1:12" x14ac:dyDescent="0.2">
      <c r="A184" s="10">
        <v>2006</v>
      </c>
      <c r="C184" s="1">
        <v>40</v>
      </c>
      <c r="D184" s="1">
        <v>24</v>
      </c>
      <c r="E184" s="7">
        <v>10</v>
      </c>
      <c r="F184" s="1">
        <v>1</v>
      </c>
      <c r="G184" s="1">
        <v>1</v>
      </c>
      <c r="H184" s="1">
        <v>13</v>
      </c>
      <c r="I184" s="1">
        <v>13</v>
      </c>
      <c r="J184" s="1">
        <v>600</v>
      </c>
      <c r="K184" s="1">
        <f t="shared" si="9"/>
        <v>50</v>
      </c>
      <c r="L184" s="5">
        <v>1.25</v>
      </c>
    </row>
    <row r="185" spans="1:12" x14ac:dyDescent="0.2">
      <c r="A185" s="10">
        <v>2007</v>
      </c>
      <c r="C185" s="7">
        <v>45</v>
      </c>
      <c r="D185" s="7">
        <v>31</v>
      </c>
      <c r="E185" s="12">
        <v>4</v>
      </c>
      <c r="F185" s="1">
        <v>0</v>
      </c>
      <c r="G185" s="1">
        <v>2</v>
      </c>
      <c r="H185" s="1">
        <v>21</v>
      </c>
      <c r="I185" s="1">
        <v>16</v>
      </c>
      <c r="J185" s="1">
        <v>689</v>
      </c>
      <c r="K185" s="1">
        <f t="shared" si="9"/>
        <v>68</v>
      </c>
      <c r="L185" s="5">
        <v>1.51</v>
      </c>
    </row>
    <row r="186" spans="1:12" x14ac:dyDescent="0.2">
      <c r="A186" s="10">
        <v>2008</v>
      </c>
      <c r="C186" s="12">
        <v>38</v>
      </c>
      <c r="D186" s="12">
        <v>21</v>
      </c>
      <c r="E186" s="12">
        <v>2</v>
      </c>
      <c r="F186" s="1">
        <v>2</v>
      </c>
      <c r="G186" s="1">
        <v>0</v>
      </c>
      <c r="H186" s="1">
        <v>5</v>
      </c>
      <c r="I186" s="1">
        <v>9</v>
      </c>
      <c r="J186" s="1">
        <v>553</v>
      </c>
      <c r="K186" s="1">
        <f t="shared" si="9"/>
        <v>35</v>
      </c>
      <c r="L186" s="5">
        <v>0.92</v>
      </c>
    </row>
    <row r="187" spans="1:12" x14ac:dyDescent="0.2">
      <c r="A187" s="10">
        <v>2009</v>
      </c>
      <c r="C187" s="12">
        <v>19</v>
      </c>
      <c r="D187" s="12">
        <v>13</v>
      </c>
      <c r="E187" s="12">
        <v>1</v>
      </c>
      <c r="F187" s="1">
        <v>2</v>
      </c>
      <c r="G187" s="1">
        <v>0</v>
      </c>
      <c r="H187" s="1">
        <v>7</v>
      </c>
      <c r="I187" s="1">
        <v>5</v>
      </c>
      <c r="J187" s="1">
        <v>684</v>
      </c>
      <c r="K187" s="1">
        <f t="shared" si="9"/>
        <v>25</v>
      </c>
      <c r="L187" s="5">
        <v>1.32</v>
      </c>
    </row>
    <row r="188" spans="1:12" x14ac:dyDescent="0.2">
      <c r="A188" s="10">
        <v>2010</v>
      </c>
      <c r="C188" s="12">
        <v>3</v>
      </c>
      <c r="D188" s="12">
        <v>3</v>
      </c>
      <c r="E188" s="12">
        <v>0</v>
      </c>
      <c r="F188" s="1">
        <v>0</v>
      </c>
      <c r="G188" s="1">
        <v>0</v>
      </c>
      <c r="H188" s="1">
        <v>3</v>
      </c>
      <c r="I188" s="1">
        <v>1</v>
      </c>
      <c r="J188" s="1">
        <v>1000</v>
      </c>
      <c r="K188" s="1">
        <f t="shared" si="9"/>
        <v>7</v>
      </c>
      <c r="L188" s="5">
        <v>2.33</v>
      </c>
    </row>
    <row r="189" spans="1:12" x14ac:dyDescent="0.2">
      <c r="A189" s="10">
        <v>2011</v>
      </c>
      <c r="C189" s="12">
        <v>39</v>
      </c>
      <c r="D189" s="12">
        <v>25</v>
      </c>
      <c r="E189" s="12">
        <v>5</v>
      </c>
      <c r="F189" s="1">
        <v>0</v>
      </c>
      <c r="G189" s="1">
        <v>0</v>
      </c>
      <c r="H189" s="1">
        <v>7</v>
      </c>
      <c r="I189" s="1">
        <v>12</v>
      </c>
      <c r="J189" s="1">
        <v>641</v>
      </c>
      <c r="K189" s="1">
        <f t="shared" si="9"/>
        <v>44</v>
      </c>
      <c r="L189" s="5">
        <v>1.1282051282051282</v>
      </c>
    </row>
    <row r="190" spans="1:12" x14ac:dyDescent="0.2">
      <c r="A190" s="10">
        <v>2012</v>
      </c>
      <c r="C190" s="12">
        <v>44</v>
      </c>
      <c r="D190" s="12">
        <v>26</v>
      </c>
      <c r="E190" s="12">
        <v>7</v>
      </c>
      <c r="F190" s="1">
        <v>1</v>
      </c>
      <c r="G190" s="1">
        <v>2</v>
      </c>
      <c r="H190" s="1">
        <v>11</v>
      </c>
      <c r="I190" s="1">
        <v>22</v>
      </c>
      <c r="J190" s="1">
        <v>591</v>
      </c>
      <c r="K190" s="1">
        <v>59</v>
      </c>
      <c r="L190" s="5">
        <v>1.3409090909090908</v>
      </c>
    </row>
    <row r="191" spans="1:12" x14ac:dyDescent="0.2">
      <c r="A191" s="10">
        <v>2013</v>
      </c>
      <c r="C191" s="22">
        <v>45</v>
      </c>
      <c r="D191" s="12">
        <v>27</v>
      </c>
      <c r="E191" s="12">
        <v>9</v>
      </c>
      <c r="F191" s="22">
        <v>2</v>
      </c>
      <c r="G191" s="1">
        <v>0</v>
      </c>
      <c r="H191" s="1">
        <v>12</v>
      </c>
      <c r="I191" s="1">
        <v>17</v>
      </c>
      <c r="J191" s="1">
        <v>600</v>
      </c>
      <c r="K191" s="1">
        <v>56</v>
      </c>
      <c r="L191" s="5">
        <v>1.24</v>
      </c>
    </row>
    <row r="192" spans="1:12" x14ac:dyDescent="0.2">
      <c r="A192" s="10">
        <v>2014</v>
      </c>
      <c r="C192" s="21">
        <v>36</v>
      </c>
      <c r="D192" s="21">
        <v>23</v>
      </c>
      <c r="E192" s="21">
        <v>3</v>
      </c>
      <c r="F192" s="21">
        <v>1</v>
      </c>
      <c r="G192" s="1">
        <v>2</v>
      </c>
      <c r="H192" s="1">
        <v>12</v>
      </c>
      <c r="I192" s="1">
        <v>10</v>
      </c>
      <c r="J192" s="1">
        <v>639</v>
      </c>
      <c r="K192" s="1">
        <v>45</v>
      </c>
      <c r="L192" s="5">
        <v>1.25</v>
      </c>
    </row>
    <row r="193" spans="1:13" x14ac:dyDescent="0.2">
      <c r="A193" s="10">
        <v>2015</v>
      </c>
      <c r="C193" s="22">
        <v>45</v>
      </c>
      <c r="D193" s="21">
        <v>27</v>
      </c>
      <c r="E193" s="21">
        <v>3</v>
      </c>
      <c r="F193" s="21">
        <v>0</v>
      </c>
      <c r="G193" s="1">
        <v>1</v>
      </c>
      <c r="H193" s="1">
        <v>9</v>
      </c>
      <c r="I193" s="1">
        <v>9</v>
      </c>
      <c r="J193" s="1">
        <v>600</v>
      </c>
      <c r="K193" s="1">
        <v>45</v>
      </c>
      <c r="L193" s="5">
        <v>1</v>
      </c>
    </row>
    <row r="194" spans="1:13" x14ac:dyDescent="0.2">
      <c r="A194" s="10">
        <v>2016</v>
      </c>
      <c r="C194" s="22">
        <v>45</v>
      </c>
      <c r="D194" s="21">
        <v>26</v>
      </c>
      <c r="E194" s="21">
        <v>4</v>
      </c>
      <c r="F194" s="22">
        <v>2</v>
      </c>
      <c r="G194" s="1">
        <v>0</v>
      </c>
      <c r="H194" s="1">
        <v>11</v>
      </c>
      <c r="I194" s="1">
        <v>13</v>
      </c>
      <c r="J194" s="1">
        <v>578</v>
      </c>
      <c r="K194" s="1">
        <v>50</v>
      </c>
      <c r="L194" s="5">
        <v>1.1111111111111112</v>
      </c>
    </row>
    <row r="195" spans="1:13" x14ac:dyDescent="0.2">
      <c r="A195" s="10">
        <v>2017</v>
      </c>
      <c r="C195" s="21">
        <v>18</v>
      </c>
      <c r="D195" s="21">
        <v>14</v>
      </c>
      <c r="E195" s="21">
        <v>2</v>
      </c>
      <c r="F195" s="21">
        <v>0</v>
      </c>
      <c r="G195" s="1">
        <v>2</v>
      </c>
      <c r="H195" s="1">
        <v>7</v>
      </c>
      <c r="I195" s="1">
        <v>7</v>
      </c>
      <c r="J195" s="1">
        <v>778</v>
      </c>
      <c r="K195" s="1">
        <v>28</v>
      </c>
      <c r="L195" s="5">
        <v>1.5555555555555556</v>
      </c>
    </row>
    <row r="196" spans="1:13" x14ac:dyDescent="0.2">
      <c r="A196" s="10">
        <v>2018</v>
      </c>
      <c r="C196" s="21">
        <v>37</v>
      </c>
      <c r="D196" s="21">
        <v>20</v>
      </c>
      <c r="E196" s="21">
        <v>2</v>
      </c>
      <c r="F196" s="21">
        <v>0</v>
      </c>
      <c r="G196" s="1">
        <v>0</v>
      </c>
      <c r="H196" s="1">
        <v>9</v>
      </c>
      <c r="I196" s="1">
        <v>9</v>
      </c>
      <c r="J196" s="1">
        <v>541</v>
      </c>
      <c r="K196" s="1">
        <v>38</v>
      </c>
      <c r="L196" s="5">
        <v>1.027027027027027</v>
      </c>
    </row>
    <row r="197" spans="1:13" x14ac:dyDescent="0.2">
      <c r="A197" s="10">
        <v>2019</v>
      </c>
      <c r="C197" s="21">
        <v>38</v>
      </c>
      <c r="D197" s="21">
        <v>15</v>
      </c>
      <c r="E197" s="21">
        <v>4</v>
      </c>
      <c r="F197" s="21">
        <v>0</v>
      </c>
      <c r="G197" s="1">
        <v>0</v>
      </c>
      <c r="H197" s="1">
        <v>8</v>
      </c>
      <c r="I197" s="1">
        <v>9</v>
      </c>
      <c r="J197" s="1">
        <v>395</v>
      </c>
      <c r="K197" s="1">
        <v>32</v>
      </c>
      <c r="L197" s="5">
        <v>0.84210526315789469</v>
      </c>
    </row>
    <row r="198" spans="1:13" x14ac:dyDescent="0.2">
      <c r="A198" s="10">
        <v>2020</v>
      </c>
      <c r="C198" s="21">
        <v>31</v>
      </c>
      <c r="D198" s="21">
        <v>23</v>
      </c>
      <c r="E198" s="21">
        <v>5</v>
      </c>
      <c r="F198" s="21">
        <v>1</v>
      </c>
      <c r="G198" s="1">
        <v>0</v>
      </c>
      <c r="H198" s="1">
        <v>12</v>
      </c>
      <c r="I198" s="1">
        <v>10</v>
      </c>
      <c r="J198" s="1">
        <v>742</v>
      </c>
      <c r="K198" s="1">
        <v>45</v>
      </c>
      <c r="L198" s="5">
        <v>1.4516129032258065</v>
      </c>
    </row>
    <row r="199" spans="1:13" x14ac:dyDescent="0.2">
      <c r="A199" s="10">
        <v>2021</v>
      </c>
      <c r="C199" s="21">
        <v>12</v>
      </c>
      <c r="D199" s="21">
        <v>4</v>
      </c>
      <c r="E199" s="21">
        <v>0</v>
      </c>
      <c r="F199" s="21">
        <v>0</v>
      </c>
      <c r="G199" s="1">
        <v>0</v>
      </c>
      <c r="H199" s="1">
        <v>2</v>
      </c>
      <c r="I199" s="1">
        <v>3</v>
      </c>
      <c r="J199" s="1">
        <v>333</v>
      </c>
      <c r="K199" s="1">
        <v>9</v>
      </c>
      <c r="L199" s="5">
        <v>0.75</v>
      </c>
    </row>
    <row r="200" spans="1:13" x14ac:dyDescent="0.2">
      <c r="A200" s="10">
        <v>2022</v>
      </c>
      <c r="C200" s="21">
        <v>36</v>
      </c>
      <c r="D200" s="21">
        <v>19</v>
      </c>
      <c r="E200" s="21">
        <v>3</v>
      </c>
      <c r="F200" s="21">
        <v>1</v>
      </c>
      <c r="G200" s="1">
        <v>0</v>
      </c>
      <c r="H200" s="1">
        <v>9</v>
      </c>
      <c r="I200" s="1">
        <v>11</v>
      </c>
      <c r="J200" s="1">
        <v>528</v>
      </c>
      <c r="K200" s="1">
        <v>39</v>
      </c>
      <c r="L200" s="5">
        <v>1.0833333333333333</v>
      </c>
    </row>
    <row r="201" spans="1:13" x14ac:dyDescent="0.2">
      <c r="A201" s="10">
        <v>2023</v>
      </c>
      <c r="C201" s="21">
        <v>15</v>
      </c>
      <c r="D201" s="21">
        <v>6</v>
      </c>
      <c r="E201" s="21">
        <v>0</v>
      </c>
      <c r="F201" s="21">
        <v>0</v>
      </c>
      <c r="G201" s="1">
        <v>0</v>
      </c>
      <c r="H201" s="1">
        <v>2</v>
      </c>
      <c r="I201" s="1">
        <v>2</v>
      </c>
      <c r="J201" s="1">
        <v>400</v>
      </c>
      <c r="K201" s="1">
        <v>10</v>
      </c>
      <c r="L201" s="5">
        <v>0.67</v>
      </c>
    </row>
    <row r="202" spans="1:13" x14ac:dyDescent="0.2">
      <c r="A202" s="10">
        <v>2024</v>
      </c>
      <c r="C202" s="21">
        <v>41</v>
      </c>
      <c r="D202" s="21">
        <v>20</v>
      </c>
      <c r="E202" s="21">
        <v>0</v>
      </c>
      <c r="F202" s="21">
        <v>0</v>
      </c>
      <c r="G202" s="1">
        <v>0</v>
      </c>
      <c r="H202" s="1">
        <v>12</v>
      </c>
      <c r="I202" s="1">
        <v>7</v>
      </c>
      <c r="J202" s="1">
        <v>488</v>
      </c>
      <c r="K202" s="1">
        <v>39</v>
      </c>
      <c r="L202" s="5">
        <v>0.95121951219512191</v>
      </c>
    </row>
    <row r="203" spans="1:13" x14ac:dyDescent="0.2">
      <c r="A203" s="10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3" x14ac:dyDescent="0.2">
      <c r="A204" s="10" t="s">
        <v>11</v>
      </c>
      <c r="C204" s="1">
        <f t="shared" ref="C204:I204" si="10">SUM(C176:C202)</f>
        <v>910</v>
      </c>
      <c r="D204" s="1">
        <f t="shared" si="10"/>
        <v>558</v>
      </c>
      <c r="E204" s="1">
        <f t="shared" si="10"/>
        <v>117</v>
      </c>
      <c r="F204" s="1">
        <f t="shared" si="10"/>
        <v>20</v>
      </c>
      <c r="G204" s="1">
        <f t="shared" si="10"/>
        <v>38</v>
      </c>
      <c r="H204" s="1">
        <f t="shared" si="10"/>
        <v>284</v>
      </c>
      <c r="I204" s="1">
        <f t="shared" si="10"/>
        <v>341</v>
      </c>
      <c r="J204" s="14">
        <f>(D204/C204)</f>
        <v>0.61318681318681323</v>
      </c>
      <c r="K204" s="6">
        <f>SUM(K176:K202)/26</f>
        <v>45.5</v>
      </c>
      <c r="L204" s="5">
        <f>K205/C204</f>
        <v>1.3</v>
      </c>
    </row>
    <row r="205" spans="1:13" x14ac:dyDescent="0.2">
      <c r="A205" s="10"/>
      <c r="C205" s="1"/>
      <c r="D205" s="1"/>
      <c r="E205" s="1"/>
      <c r="F205" s="1"/>
      <c r="G205" s="1"/>
      <c r="H205" s="1"/>
      <c r="I205" s="1"/>
      <c r="J205" s="1"/>
      <c r="K205" s="1">
        <f>SUM(K176:K202)</f>
        <v>1183</v>
      </c>
      <c r="L205" s="1"/>
    </row>
    <row r="206" spans="1:13" x14ac:dyDescent="0.2">
      <c r="A206" s="45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</row>
    <row r="207" spans="1:13" x14ac:dyDescent="0.2"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1:13" ht="15.75" x14ac:dyDescent="0.25">
      <c r="A208" s="2" t="s">
        <v>32</v>
      </c>
      <c r="B208" s="3"/>
      <c r="C208" s="18" t="s">
        <v>0</v>
      </c>
      <c r="D208" s="18" t="s">
        <v>1</v>
      </c>
      <c r="E208" s="18" t="s">
        <v>2</v>
      </c>
      <c r="F208" s="18" t="s">
        <v>3</v>
      </c>
      <c r="G208" s="18" t="s">
        <v>4</v>
      </c>
      <c r="H208" s="18" t="s">
        <v>5</v>
      </c>
      <c r="I208" s="18" t="s">
        <v>6</v>
      </c>
      <c r="J208" s="18" t="s">
        <v>7</v>
      </c>
      <c r="K208" s="18" t="s">
        <v>8</v>
      </c>
      <c r="L208" s="18" t="s">
        <v>9</v>
      </c>
      <c r="M208" s="17"/>
    </row>
    <row r="209" spans="1:13" x14ac:dyDescent="0.2">
      <c r="A209" s="10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7"/>
    </row>
    <row r="210" spans="1:13" x14ac:dyDescent="0.2">
      <c r="A210" s="10">
        <v>1998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">
        <f t="shared" ref="K210:K223" si="11">D210+H210+I210</f>
        <v>0</v>
      </c>
      <c r="L210" s="12">
        <v>0</v>
      </c>
      <c r="M210" s="17"/>
    </row>
    <row r="211" spans="1:13" x14ac:dyDescent="0.2">
      <c r="A211" s="10">
        <v>1999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">
        <f t="shared" si="11"/>
        <v>0</v>
      </c>
      <c r="L211" s="12">
        <v>0</v>
      </c>
      <c r="M211" s="17"/>
    </row>
    <row r="212" spans="1:13" x14ac:dyDescent="0.2">
      <c r="A212" s="10">
        <v>2000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">
        <f t="shared" si="11"/>
        <v>0</v>
      </c>
      <c r="L212" s="12">
        <v>0</v>
      </c>
      <c r="M212" s="17"/>
    </row>
    <row r="213" spans="1:13" x14ac:dyDescent="0.2">
      <c r="A213" s="10">
        <v>2001</v>
      </c>
      <c r="C213" s="12">
        <v>38</v>
      </c>
      <c r="D213" s="12">
        <v>19</v>
      </c>
      <c r="E213" s="12">
        <v>2</v>
      </c>
      <c r="F213" s="7">
        <v>5</v>
      </c>
      <c r="G213" s="7">
        <v>1</v>
      </c>
      <c r="H213" s="12">
        <v>6</v>
      </c>
      <c r="I213" s="12">
        <v>11</v>
      </c>
      <c r="J213" s="12">
        <v>500</v>
      </c>
      <c r="K213" s="1">
        <f t="shared" si="11"/>
        <v>36</v>
      </c>
      <c r="L213" s="12">
        <v>0.95</v>
      </c>
      <c r="M213" s="17"/>
    </row>
    <row r="214" spans="1:13" x14ac:dyDescent="0.2">
      <c r="A214" s="10">
        <v>2002</v>
      </c>
      <c r="C214" s="12">
        <v>37</v>
      </c>
      <c r="D214" s="12">
        <v>23</v>
      </c>
      <c r="E214" s="12">
        <v>2</v>
      </c>
      <c r="F214" s="12">
        <v>2</v>
      </c>
      <c r="G214" s="7">
        <v>1</v>
      </c>
      <c r="H214" s="12">
        <v>7</v>
      </c>
      <c r="I214" s="12">
        <v>14</v>
      </c>
      <c r="J214" s="12">
        <v>622</v>
      </c>
      <c r="K214" s="1">
        <f t="shared" si="11"/>
        <v>44</v>
      </c>
      <c r="L214" s="12">
        <v>1.19</v>
      </c>
      <c r="M214" s="17"/>
    </row>
    <row r="215" spans="1:13" x14ac:dyDescent="0.2">
      <c r="A215" s="10">
        <v>2003</v>
      </c>
      <c r="C215" s="12">
        <v>35</v>
      </c>
      <c r="D215" s="12">
        <v>23</v>
      </c>
      <c r="E215" s="7">
        <v>10</v>
      </c>
      <c r="F215" s="12">
        <v>0</v>
      </c>
      <c r="G215" s="12">
        <v>0</v>
      </c>
      <c r="H215" s="12">
        <v>12</v>
      </c>
      <c r="I215" s="21">
        <v>18</v>
      </c>
      <c r="J215" s="21">
        <v>657</v>
      </c>
      <c r="K215" s="1">
        <f t="shared" si="11"/>
        <v>53</v>
      </c>
      <c r="L215" s="7">
        <v>1.69</v>
      </c>
      <c r="M215" s="17"/>
    </row>
    <row r="216" spans="1:13" x14ac:dyDescent="0.2">
      <c r="A216" s="10">
        <v>2004</v>
      </c>
      <c r="C216" s="12">
        <v>42</v>
      </c>
      <c r="D216" s="12">
        <v>21</v>
      </c>
      <c r="E216" s="12">
        <v>4</v>
      </c>
      <c r="F216" s="12">
        <v>1</v>
      </c>
      <c r="G216" s="12">
        <v>0</v>
      </c>
      <c r="H216" s="21">
        <v>14</v>
      </c>
      <c r="I216" s="12">
        <v>11</v>
      </c>
      <c r="J216" s="12">
        <v>500</v>
      </c>
      <c r="K216" s="1">
        <f t="shared" si="11"/>
        <v>46</v>
      </c>
      <c r="L216" s="12">
        <v>1.19</v>
      </c>
      <c r="M216" s="17"/>
    </row>
    <row r="217" spans="1:13" x14ac:dyDescent="0.2">
      <c r="A217" s="10">
        <v>2005</v>
      </c>
      <c r="C217" s="12">
        <v>39</v>
      </c>
      <c r="D217" s="12">
        <v>23</v>
      </c>
      <c r="E217" s="12">
        <v>2</v>
      </c>
      <c r="F217" s="12">
        <v>1</v>
      </c>
      <c r="G217" s="12">
        <v>1</v>
      </c>
      <c r="H217" s="12">
        <v>8</v>
      </c>
      <c r="I217" s="12">
        <v>12</v>
      </c>
      <c r="J217" s="12">
        <v>590</v>
      </c>
      <c r="K217" s="1">
        <f t="shared" si="11"/>
        <v>43</v>
      </c>
      <c r="L217" s="12">
        <v>1.1000000000000001</v>
      </c>
      <c r="M217" s="17"/>
    </row>
    <row r="218" spans="1:13" x14ac:dyDescent="0.2">
      <c r="A218" s="10">
        <v>2006</v>
      </c>
      <c r="C218" s="12">
        <v>33</v>
      </c>
      <c r="D218" s="12">
        <v>21</v>
      </c>
      <c r="E218" s="12">
        <v>4</v>
      </c>
      <c r="F218" s="12">
        <v>0</v>
      </c>
      <c r="G218" s="12">
        <v>0</v>
      </c>
      <c r="H218" s="12">
        <v>12</v>
      </c>
      <c r="I218" s="12">
        <v>15</v>
      </c>
      <c r="J218" s="12">
        <v>636</v>
      </c>
      <c r="K218" s="1">
        <f t="shared" si="11"/>
        <v>48</v>
      </c>
      <c r="L218" s="12">
        <v>1.45</v>
      </c>
      <c r="M218" s="17"/>
    </row>
    <row r="219" spans="1:13" x14ac:dyDescent="0.2">
      <c r="A219" s="10">
        <v>2007</v>
      </c>
      <c r="C219" s="21">
        <v>43</v>
      </c>
      <c r="D219" s="21">
        <v>26</v>
      </c>
      <c r="E219" s="12">
        <v>5</v>
      </c>
      <c r="F219" s="12">
        <v>1</v>
      </c>
      <c r="G219" s="12">
        <v>0</v>
      </c>
      <c r="H219" s="12">
        <v>5</v>
      </c>
      <c r="I219" s="12">
        <v>15</v>
      </c>
      <c r="J219" s="12">
        <v>605</v>
      </c>
      <c r="K219" s="1">
        <f t="shared" si="11"/>
        <v>46</v>
      </c>
      <c r="L219" s="12">
        <v>1.07</v>
      </c>
      <c r="M219" s="17"/>
    </row>
    <row r="220" spans="1:13" x14ac:dyDescent="0.2">
      <c r="A220" s="10">
        <v>2008</v>
      </c>
      <c r="C220" s="12">
        <v>35</v>
      </c>
      <c r="D220" s="12">
        <v>19</v>
      </c>
      <c r="E220" s="12">
        <v>3</v>
      </c>
      <c r="F220" s="12">
        <v>0</v>
      </c>
      <c r="G220" s="12">
        <v>0</v>
      </c>
      <c r="H220" s="12">
        <v>7</v>
      </c>
      <c r="I220" s="12">
        <v>10</v>
      </c>
      <c r="J220" s="12">
        <v>543</v>
      </c>
      <c r="K220" s="1">
        <f t="shared" si="11"/>
        <v>36</v>
      </c>
      <c r="L220" s="12">
        <v>1.03</v>
      </c>
      <c r="M220" s="17"/>
    </row>
    <row r="221" spans="1:13" x14ac:dyDescent="0.2">
      <c r="A221" s="10">
        <v>2009</v>
      </c>
      <c r="C221" s="12">
        <v>41</v>
      </c>
      <c r="D221" s="12">
        <v>22</v>
      </c>
      <c r="E221" s="12">
        <v>2</v>
      </c>
      <c r="F221" s="12"/>
      <c r="G221" s="12"/>
      <c r="H221" s="12">
        <v>2</v>
      </c>
      <c r="I221" s="12">
        <v>14</v>
      </c>
      <c r="J221" s="12">
        <v>537</v>
      </c>
      <c r="K221" s="1">
        <f t="shared" si="11"/>
        <v>38</v>
      </c>
      <c r="L221" s="13">
        <v>0.92682926829268297</v>
      </c>
      <c r="M221" s="17"/>
    </row>
    <row r="222" spans="1:13" x14ac:dyDescent="0.2">
      <c r="A222" s="10">
        <v>2010</v>
      </c>
      <c r="C222" s="12">
        <v>39</v>
      </c>
      <c r="D222" s="12">
        <v>20</v>
      </c>
      <c r="E222" s="12">
        <v>3</v>
      </c>
      <c r="F222" s="12">
        <v>1</v>
      </c>
      <c r="G222" s="12">
        <v>0</v>
      </c>
      <c r="H222" s="12">
        <v>7</v>
      </c>
      <c r="I222" s="12">
        <v>9</v>
      </c>
      <c r="J222" s="12">
        <v>513</v>
      </c>
      <c r="K222" s="1">
        <f t="shared" si="11"/>
        <v>36</v>
      </c>
      <c r="L222" s="13">
        <v>0.92</v>
      </c>
      <c r="M222" s="17"/>
    </row>
    <row r="223" spans="1:13" x14ac:dyDescent="0.2">
      <c r="A223" s="10">
        <v>2011</v>
      </c>
      <c r="C223" s="21">
        <v>51</v>
      </c>
      <c r="D223" s="21">
        <v>34</v>
      </c>
      <c r="E223" s="12">
        <v>8</v>
      </c>
      <c r="F223" s="12">
        <v>0</v>
      </c>
      <c r="G223" s="22">
        <v>1</v>
      </c>
      <c r="H223" s="12">
        <v>14</v>
      </c>
      <c r="I223" s="21">
        <v>22</v>
      </c>
      <c r="J223" s="21">
        <v>667</v>
      </c>
      <c r="K223" s="21">
        <f t="shared" si="11"/>
        <v>70</v>
      </c>
      <c r="L223" s="13">
        <v>1.3725490196078431</v>
      </c>
      <c r="M223" s="17"/>
    </row>
    <row r="224" spans="1:13" x14ac:dyDescent="0.2">
      <c r="A224" s="10">
        <v>2012</v>
      </c>
      <c r="C224" s="21">
        <v>39</v>
      </c>
      <c r="D224" s="21">
        <v>16</v>
      </c>
      <c r="E224" s="21">
        <v>0</v>
      </c>
      <c r="F224" s="21">
        <v>0</v>
      </c>
      <c r="G224" s="21">
        <v>0</v>
      </c>
      <c r="H224" s="21">
        <v>5</v>
      </c>
      <c r="I224" s="21">
        <v>6</v>
      </c>
      <c r="J224" s="21">
        <v>410</v>
      </c>
      <c r="K224" s="21">
        <v>27</v>
      </c>
      <c r="L224" s="13">
        <v>0.69230769230769229</v>
      </c>
      <c r="M224" s="17"/>
    </row>
    <row r="225" spans="1:13" x14ac:dyDescent="0.2">
      <c r="A225" s="10">
        <v>2013</v>
      </c>
      <c r="C225" s="21">
        <v>45</v>
      </c>
      <c r="D225" s="21">
        <v>31</v>
      </c>
      <c r="E225" s="21">
        <v>3</v>
      </c>
      <c r="F225" s="21">
        <v>1</v>
      </c>
      <c r="G225" s="21">
        <v>0</v>
      </c>
      <c r="H225" s="21">
        <v>11</v>
      </c>
      <c r="I225" s="21">
        <v>23</v>
      </c>
      <c r="J225" s="21">
        <v>689</v>
      </c>
      <c r="K225" s="21">
        <v>65</v>
      </c>
      <c r="L225" s="13">
        <v>1.44</v>
      </c>
      <c r="M225" s="17"/>
    </row>
    <row r="226" spans="1:13" x14ac:dyDescent="0.2">
      <c r="A226" s="10">
        <v>2014</v>
      </c>
      <c r="C226" s="21">
        <v>36</v>
      </c>
      <c r="D226" s="21">
        <v>20</v>
      </c>
      <c r="E226" s="21">
        <v>7</v>
      </c>
      <c r="F226" s="21">
        <v>2</v>
      </c>
      <c r="G226" s="21">
        <v>0</v>
      </c>
      <c r="H226" s="21">
        <v>13</v>
      </c>
      <c r="I226" s="21">
        <v>13</v>
      </c>
      <c r="J226" s="21">
        <v>556</v>
      </c>
      <c r="K226" s="21">
        <v>46</v>
      </c>
      <c r="L226" s="13">
        <v>1.2777777777777777</v>
      </c>
      <c r="M226" s="17"/>
    </row>
    <row r="227" spans="1:13" x14ac:dyDescent="0.2">
      <c r="A227" s="10">
        <v>2015</v>
      </c>
      <c r="C227" s="21">
        <v>42</v>
      </c>
      <c r="D227" s="21">
        <v>21</v>
      </c>
      <c r="E227" s="21">
        <v>1</v>
      </c>
      <c r="F227" s="21">
        <v>0</v>
      </c>
      <c r="G227" s="21">
        <v>0</v>
      </c>
      <c r="H227" s="21">
        <v>8</v>
      </c>
      <c r="I227" s="21">
        <v>7</v>
      </c>
      <c r="J227" s="21">
        <v>500</v>
      </c>
      <c r="K227" s="21">
        <v>36</v>
      </c>
      <c r="L227" s="13">
        <v>0.8571428571428571</v>
      </c>
      <c r="M227" s="17"/>
    </row>
    <row r="228" spans="1:13" x14ac:dyDescent="0.2">
      <c r="A228" s="10">
        <v>2016</v>
      </c>
      <c r="C228" s="21">
        <v>46</v>
      </c>
      <c r="D228" s="21">
        <v>29</v>
      </c>
      <c r="E228" s="21">
        <v>4</v>
      </c>
      <c r="F228" s="21">
        <v>1</v>
      </c>
      <c r="G228" s="21">
        <v>0</v>
      </c>
      <c r="H228" s="21">
        <v>15</v>
      </c>
      <c r="I228" s="21">
        <v>8</v>
      </c>
      <c r="J228" s="21">
        <v>630</v>
      </c>
      <c r="K228" s="21">
        <v>52</v>
      </c>
      <c r="L228" s="13">
        <v>1.1304347826086956</v>
      </c>
      <c r="M228" s="17"/>
    </row>
    <row r="229" spans="1:13" x14ac:dyDescent="0.2">
      <c r="A229" s="10">
        <v>2017</v>
      </c>
      <c r="C229" s="12">
        <v>41</v>
      </c>
      <c r="D229" s="12">
        <v>22</v>
      </c>
      <c r="E229" s="12">
        <v>1</v>
      </c>
      <c r="F229" s="12">
        <v>1</v>
      </c>
      <c r="G229" s="12">
        <v>0</v>
      </c>
      <c r="H229" s="12">
        <v>6</v>
      </c>
      <c r="I229" s="12">
        <v>10</v>
      </c>
      <c r="J229" s="12">
        <v>537</v>
      </c>
      <c r="K229" s="16">
        <v>38</v>
      </c>
      <c r="L229" s="12">
        <v>0.93</v>
      </c>
      <c r="M229" s="17"/>
    </row>
    <row r="230" spans="1:13" x14ac:dyDescent="0.2">
      <c r="A230" s="10">
        <v>2018</v>
      </c>
      <c r="C230" s="22">
        <v>54</v>
      </c>
      <c r="D230" s="22">
        <v>37</v>
      </c>
      <c r="E230" s="12">
        <v>7</v>
      </c>
      <c r="F230" s="12">
        <v>2</v>
      </c>
      <c r="G230" s="12">
        <v>0</v>
      </c>
      <c r="H230" s="21">
        <v>18</v>
      </c>
      <c r="I230" s="22">
        <v>25</v>
      </c>
      <c r="J230" s="12">
        <v>685</v>
      </c>
      <c r="K230" s="36">
        <v>80</v>
      </c>
      <c r="L230" s="12">
        <v>1.48</v>
      </c>
      <c r="M230" s="17"/>
    </row>
    <row r="231" spans="1:13" x14ac:dyDescent="0.2">
      <c r="A231" s="10">
        <v>2019</v>
      </c>
      <c r="C231" s="21">
        <v>43</v>
      </c>
      <c r="D231" s="21">
        <v>31</v>
      </c>
      <c r="E231" s="21">
        <v>1</v>
      </c>
      <c r="F231" s="21">
        <v>1</v>
      </c>
      <c r="G231" s="21">
        <v>1</v>
      </c>
      <c r="H231" s="22">
        <v>21</v>
      </c>
      <c r="I231" s="21">
        <v>14</v>
      </c>
      <c r="J231" s="21">
        <v>721</v>
      </c>
      <c r="K231" s="37">
        <v>66</v>
      </c>
      <c r="L231" s="12">
        <v>1.53</v>
      </c>
      <c r="M231" s="17"/>
    </row>
    <row r="232" spans="1:13" x14ac:dyDescent="0.2">
      <c r="A232" s="10">
        <v>2020</v>
      </c>
      <c r="C232" s="21">
        <v>30</v>
      </c>
      <c r="D232" s="21">
        <v>18</v>
      </c>
      <c r="E232" s="21">
        <v>1</v>
      </c>
      <c r="F232" s="21">
        <v>0</v>
      </c>
      <c r="G232" s="21">
        <v>0</v>
      </c>
      <c r="H232" s="21">
        <v>11</v>
      </c>
      <c r="I232" s="21">
        <v>6</v>
      </c>
      <c r="J232" s="21">
        <v>600</v>
      </c>
      <c r="K232" s="37">
        <v>35</v>
      </c>
      <c r="L232" s="12">
        <v>1.17</v>
      </c>
      <c r="M232" s="17"/>
    </row>
    <row r="233" spans="1:13" x14ac:dyDescent="0.2">
      <c r="A233" s="10">
        <v>2021</v>
      </c>
      <c r="C233" s="21">
        <v>28</v>
      </c>
      <c r="D233" s="21">
        <v>15</v>
      </c>
      <c r="E233" s="21">
        <v>1</v>
      </c>
      <c r="F233" s="21">
        <v>0</v>
      </c>
      <c r="G233" s="21">
        <v>2</v>
      </c>
      <c r="H233" s="21">
        <v>11</v>
      </c>
      <c r="I233" s="21">
        <v>8</v>
      </c>
      <c r="J233" s="21">
        <v>536</v>
      </c>
      <c r="K233" s="37">
        <v>34</v>
      </c>
      <c r="L233" s="12">
        <v>1.21</v>
      </c>
      <c r="M233" s="17"/>
    </row>
    <row r="234" spans="1:13" x14ac:dyDescent="0.2">
      <c r="A234" s="10">
        <v>2022</v>
      </c>
      <c r="C234" s="21">
        <v>49</v>
      </c>
      <c r="D234" s="22">
        <v>37</v>
      </c>
      <c r="E234" s="21">
        <v>0</v>
      </c>
      <c r="F234" s="21">
        <v>0</v>
      </c>
      <c r="G234" s="21">
        <v>0</v>
      </c>
      <c r="H234" s="21">
        <v>16</v>
      </c>
      <c r="I234" s="21">
        <v>18</v>
      </c>
      <c r="J234" s="22">
        <v>755</v>
      </c>
      <c r="K234" s="37">
        <v>71</v>
      </c>
      <c r="L234" s="12" t="s">
        <v>70</v>
      </c>
      <c r="M234" s="17"/>
    </row>
    <row r="235" spans="1:13" x14ac:dyDescent="0.2">
      <c r="A235" s="10">
        <v>2023</v>
      </c>
      <c r="C235" s="21">
        <v>47</v>
      </c>
      <c r="D235" s="21">
        <v>33</v>
      </c>
      <c r="E235" s="21">
        <v>0</v>
      </c>
      <c r="F235" s="21">
        <v>0</v>
      </c>
      <c r="G235" s="21">
        <v>0</v>
      </c>
      <c r="H235" s="21">
        <v>16</v>
      </c>
      <c r="I235" s="21">
        <v>11</v>
      </c>
      <c r="J235" s="21">
        <v>702</v>
      </c>
      <c r="K235" s="37">
        <v>60</v>
      </c>
      <c r="L235" s="12">
        <v>1.28</v>
      </c>
      <c r="M235" s="17"/>
    </row>
    <row r="236" spans="1:13" x14ac:dyDescent="0.2">
      <c r="A236" s="10">
        <v>2024</v>
      </c>
      <c r="C236" s="21">
        <v>3</v>
      </c>
      <c r="D236" s="21">
        <v>2</v>
      </c>
      <c r="E236" s="21">
        <v>0</v>
      </c>
      <c r="F236" s="21">
        <v>0</v>
      </c>
      <c r="G236" s="21">
        <v>0</v>
      </c>
      <c r="H236" s="21">
        <v>2</v>
      </c>
      <c r="I236" s="21">
        <v>1</v>
      </c>
      <c r="J236" s="21">
        <v>667</v>
      </c>
      <c r="K236" s="37">
        <v>5</v>
      </c>
      <c r="L236" s="12">
        <v>1.67</v>
      </c>
      <c r="M236" s="17"/>
    </row>
    <row r="237" spans="1:13" x14ac:dyDescent="0.2">
      <c r="A237" s="10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7"/>
    </row>
    <row r="238" spans="1:13" x14ac:dyDescent="0.2">
      <c r="A238" s="10" t="s">
        <v>11</v>
      </c>
      <c r="C238" s="12">
        <f t="shared" ref="C238:I238" si="12">SUM(C210:C236)</f>
        <v>936</v>
      </c>
      <c r="D238" s="12">
        <f t="shared" si="12"/>
        <v>563</v>
      </c>
      <c r="E238" s="12">
        <f t="shared" si="12"/>
        <v>71</v>
      </c>
      <c r="F238" s="12">
        <f t="shared" si="12"/>
        <v>19</v>
      </c>
      <c r="G238" s="12">
        <f t="shared" si="12"/>
        <v>7</v>
      </c>
      <c r="H238" s="12">
        <f t="shared" si="12"/>
        <v>247</v>
      </c>
      <c r="I238" s="12">
        <f t="shared" si="12"/>
        <v>301</v>
      </c>
      <c r="J238" s="15">
        <f>(D238/C238)</f>
        <v>0.60149572649572647</v>
      </c>
      <c r="K238" s="16">
        <f>SUM(K210:K236)/23</f>
        <v>48.304347826086953</v>
      </c>
      <c r="L238" s="13">
        <f>K239/C238</f>
        <v>1.186965811965812</v>
      </c>
      <c r="M238" s="17"/>
    </row>
    <row r="239" spans="1:13" x14ac:dyDescent="0.2">
      <c r="A239" s="11"/>
      <c r="C239" s="17"/>
      <c r="D239" s="17"/>
      <c r="E239" s="17"/>
      <c r="F239" s="17"/>
      <c r="G239" s="17"/>
      <c r="H239" s="17"/>
      <c r="I239" s="17"/>
      <c r="J239" s="17"/>
      <c r="K239" s="16">
        <f>SUM(K210:K236)</f>
        <v>1111</v>
      </c>
      <c r="L239" s="17"/>
      <c r="M239" s="17"/>
    </row>
    <row r="240" spans="1:13" x14ac:dyDescent="0.2">
      <c r="A240" s="45"/>
      <c r="B240" s="43"/>
      <c r="C240" s="43"/>
      <c r="D240" s="43"/>
      <c r="E240" s="43"/>
      <c r="F240" s="43"/>
      <c r="G240" s="43"/>
      <c r="H240" s="43"/>
      <c r="I240" s="43"/>
      <c r="J240" s="43"/>
      <c r="K240" s="46"/>
      <c r="L240" s="43"/>
      <c r="M240" s="43"/>
    </row>
    <row r="241" spans="1:13" x14ac:dyDescent="0.2">
      <c r="A241" s="11"/>
      <c r="C241" s="17"/>
      <c r="D241" s="17"/>
      <c r="E241" s="17"/>
      <c r="F241" s="17"/>
      <c r="G241" s="17"/>
      <c r="H241" s="17"/>
      <c r="I241" s="17"/>
      <c r="J241" s="17"/>
      <c r="K241" s="16"/>
      <c r="L241" s="17"/>
      <c r="M241" s="17"/>
    </row>
    <row r="242" spans="1:13" ht="15" customHeight="1" x14ac:dyDescent="0.25">
      <c r="A242" s="2" t="s">
        <v>54</v>
      </c>
      <c r="B242" s="3"/>
      <c r="C242" s="18" t="s">
        <v>0</v>
      </c>
      <c r="D242" s="18" t="s">
        <v>1</v>
      </c>
      <c r="E242" s="18" t="s">
        <v>2</v>
      </c>
      <c r="F242" s="18" t="s">
        <v>3</v>
      </c>
      <c r="G242" s="18" t="s">
        <v>4</v>
      </c>
      <c r="H242" s="18" t="s">
        <v>5</v>
      </c>
      <c r="I242" s="18" t="s">
        <v>6</v>
      </c>
      <c r="J242" s="18" t="s">
        <v>7</v>
      </c>
      <c r="K242" s="18" t="s">
        <v>8</v>
      </c>
      <c r="L242" s="18" t="s">
        <v>9</v>
      </c>
      <c r="M242" s="17"/>
    </row>
    <row r="243" spans="1:13" ht="12" customHeight="1" x14ac:dyDescent="0.2">
      <c r="A243" s="11"/>
      <c r="C243" s="17"/>
      <c r="D243" s="17"/>
      <c r="E243" s="17"/>
      <c r="F243" s="17"/>
      <c r="G243" s="17"/>
      <c r="H243" s="17"/>
      <c r="I243" s="17"/>
      <c r="J243" s="17"/>
      <c r="K243" s="16"/>
      <c r="L243" s="17"/>
      <c r="M243" s="17"/>
    </row>
    <row r="244" spans="1:13" ht="12" customHeight="1" x14ac:dyDescent="0.2">
      <c r="A244" s="11"/>
      <c r="C244" s="17"/>
      <c r="D244" s="17"/>
      <c r="E244" s="17"/>
      <c r="F244" s="17"/>
      <c r="G244" s="17"/>
      <c r="H244" s="17"/>
      <c r="I244" s="17"/>
      <c r="J244" s="17"/>
      <c r="K244" s="16"/>
      <c r="L244" s="17"/>
      <c r="M244" s="17"/>
    </row>
    <row r="245" spans="1:13" ht="12" customHeight="1" x14ac:dyDescent="0.2">
      <c r="A245" s="10"/>
      <c r="B245" s="1"/>
      <c r="C245" s="12"/>
      <c r="D245" s="12"/>
      <c r="E245" s="12"/>
      <c r="F245" s="12"/>
      <c r="G245" s="12"/>
      <c r="H245" s="12"/>
      <c r="I245" s="12"/>
      <c r="J245" s="12"/>
      <c r="K245" s="16"/>
      <c r="L245" s="13"/>
      <c r="M245" s="17"/>
    </row>
    <row r="246" spans="1:13" ht="12" customHeight="1" x14ac:dyDescent="0.2">
      <c r="A246" s="10">
        <v>2007</v>
      </c>
      <c r="B246" s="1"/>
      <c r="C246" s="12">
        <v>42</v>
      </c>
      <c r="D246" s="12">
        <v>27</v>
      </c>
      <c r="E246" s="12">
        <v>6</v>
      </c>
      <c r="F246" s="12">
        <v>3</v>
      </c>
      <c r="G246" s="12">
        <v>1</v>
      </c>
      <c r="H246" s="12">
        <v>15</v>
      </c>
      <c r="I246" s="12">
        <v>10</v>
      </c>
      <c r="J246" s="12">
        <v>643</v>
      </c>
      <c r="K246" s="16">
        <v>52</v>
      </c>
      <c r="L246" s="13">
        <v>1.2380952380952381</v>
      </c>
      <c r="M246" s="17"/>
    </row>
    <row r="247" spans="1:13" ht="12" customHeight="1" x14ac:dyDescent="0.2">
      <c r="A247" s="10">
        <v>2008</v>
      </c>
      <c r="B247" s="1"/>
      <c r="C247" s="12">
        <v>46</v>
      </c>
      <c r="D247" s="12">
        <v>25</v>
      </c>
      <c r="E247" s="12">
        <v>7</v>
      </c>
      <c r="F247" s="12">
        <v>2</v>
      </c>
      <c r="G247" s="12">
        <v>1</v>
      </c>
      <c r="H247" s="12">
        <v>14</v>
      </c>
      <c r="I247" s="12">
        <v>17</v>
      </c>
      <c r="J247" s="12">
        <v>543</v>
      </c>
      <c r="K247" s="16">
        <v>56</v>
      </c>
      <c r="L247" s="13">
        <v>1.2173913043478262</v>
      </c>
      <c r="M247" s="17"/>
    </row>
    <row r="248" spans="1:13" ht="12" customHeight="1" x14ac:dyDescent="0.2">
      <c r="A248" s="10">
        <v>2009</v>
      </c>
      <c r="B248" s="1"/>
      <c r="C248" s="12">
        <v>41</v>
      </c>
      <c r="D248" s="12">
        <v>27</v>
      </c>
      <c r="E248" s="12">
        <v>8</v>
      </c>
      <c r="F248" s="12">
        <v>1</v>
      </c>
      <c r="G248" s="12">
        <v>1</v>
      </c>
      <c r="H248" s="12">
        <v>20</v>
      </c>
      <c r="I248" s="12">
        <v>13</v>
      </c>
      <c r="J248" s="21">
        <v>659</v>
      </c>
      <c r="K248" s="16">
        <v>60</v>
      </c>
      <c r="L248" s="13">
        <v>1.4634146341463414</v>
      </c>
      <c r="M248" s="17"/>
    </row>
    <row r="249" spans="1:13" ht="12" customHeight="1" x14ac:dyDescent="0.2">
      <c r="A249" s="10">
        <v>2010</v>
      </c>
      <c r="B249" s="1"/>
      <c r="C249" s="12">
        <v>47</v>
      </c>
      <c r="D249" s="12">
        <v>30</v>
      </c>
      <c r="E249" s="12">
        <v>6</v>
      </c>
      <c r="F249" s="22">
        <v>4</v>
      </c>
      <c r="G249" s="21">
        <v>3</v>
      </c>
      <c r="H249" s="12">
        <v>20</v>
      </c>
      <c r="I249" s="22">
        <v>28</v>
      </c>
      <c r="J249" s="12">
        <v>638</v>
      </c>
      <c r="K249" s="16">
        <v>78</v>
      </c>
      <c r="L249" s="34">
        <v>1.6595744680851063</v>
      </c>
      <c r="M249" s="17"/>
    </row>
    <row r="250" spans="1:13" ht="12" customHeight="1" x14ac:dyDescent="0.2">
      <c r="A250" s="10">
        <v>2011</v>
      </c>
      <c r="B250" s="1"/>
      <c r="C250" s="12">
        <v>44</v>
      </c>
      <c r="D250" s="12">
        <v>21</v>
      </c>
      <c r="E250" s="12">
        <v>6</v>
      </c>
      <c r="F250" s="12">
        <v>1</v>
      </c>
      <c r="G250" s="12">
        <v>0</v>
      </c>
      <c r="H250" s="12">
        <v>13</v>
      </c>
      <c r="I250" s="12">
        <v>13</v>
      </c>
      <c r="J250" s="12">
        <v>477</v>
      </c>
      <c r="K250" s="16">
        <v>47</v>
      </c>
      <c r="L250" s="13">
        <v>1.0681818181818181</v>
      </c>
      <c r="M250" s="17"/>
    </row>
    <row r="251" spans="1:13" ht="12" customHeight="1" x14ac:dyDescent="0.2">
      <c r="A251" s="10">
        <v>2012</v>
      </c>
      <c r="B251" s="1"/>
      <c r="C251" s="12">
        <v>44</v>
      </c>
      <c r="D251" s="12">
        <v>28</v>
      </c>
      <c r="E251" s="12">
        <v>6</v>
      </c>
      <c r="F251" s="22">
        <v>4</v>
      </c>
      <c r="G251" s="12">
        <v>1</v>
      </c>
      <c r="H251" s="12">
        <v>17</v>
      </c>
      <c r="I251" s="12">
        <v>16</v>
      </c>
      <c r="J251" s="12">
        <v>636</v>
      </c>
      <c r="K251" s="16">
        <v>61</v>
      </c>
      <c r="L251" s="13">
        <v>1.3863636363636365</v>
      </c>
      <c r="M251" s="17"/>
    </row>
    <row r="252" spans="1:13" ht="12" customHeight="1" x14ac:dyDescent="0.2">
      <c r="A252" s="10">
        <v>2013</v>
      </c>
      <c r="B252" s="1"/>
      <c r="C252" s="12">
        <v>51</v>
      </c>
      <c r="D252" s="12">
        <v>32</v>
      </c>
      <c r="E252" s="12">
        <v>5</v>
      </c>
      <c r="F252" s="12">
        <v>3</v>
      </c>
      <c r="G252" s="12">
        <v>2</v>
      </c>
      <c r="H252" s="12">
        <v>21</v>
      </c>
      <c r="I252" s="12">
        <v>14</v>
      </c>
      <c r="J252" s="12">
        <v>627</v>
      </c>
      <c r="K252" s="16">
        <v>67</v>
      </c>
      <c r="L252" s="13">
        <v>1.3137254901960784</v>
      </c>
      <c r="M252" s="17"/>
    </row>
    <row r="253" spans="1:13" ht="12" customHeight="1" x14ac:dyDescent="0.2">
      <c r="A253" s="10">
        <v>2014</v>
      </c>
      <c r="B253" s="1"/>
      <c r="C253" s="12">
        <v>46</v>
      </c>
      <c r="D253" s="12">
        <v>25</v>
      </c>
      <c r="E253" s="12">
        <v>5</v>
      </c>
      <c r="F253" s="12">
        <v>1</v>
      </c>
      <c r="G253" s="12">
        <v>1</v>
      </c>
      <c r="H253" s="12">
        <v>18</v>
      </c>
      <c r="I253" s="12">
        <v>10</v>
      </c>
      <c r="J253" s="12">
        <v>543</v>
      </c>
      <c r="K253" s="16">
        <v>53</v>
      </c>
      <c r="L253" s="13">
        <v>1.1521739130434783</v>
      </c>
      <c r="M253" s="17"/>
    </row>
    <row r="254" spans="1:13" ht="12" customHeight="1" x14ac:dyDescent="0.2">
      <c r="A254" s="10">
        <v>2015</v>
      </c>
      <c r="B254" s="1"/>
      <c r="C254" s="12">
        <v>45</v>
      </c>
      <c r="D254" s="12">
        <v>27</v>
      </c>
      <c r="E254" s="22">
        <v>12</v>
      </c>
      <c r="F254" s="12">
        <v>2</v>
      </c>
      <c r="G254" s="12">
        <v>0</v>
      </c>
      <c r="H254" s="12">
        <v>10</v>
      </c>
      <c r="I254" s="12">
        <v>17</v>
      </c>
      <c r="J254" s="12">
        <v>600</v>
      </c>
      <c r="K254" s="16">
        <v>54</v>
      </c>
      <c r="L254" s="13">
        <v>1.2</v>
      </c>
      <c r="M254" s="17"/>
    </row>
    <row r="255" spans="1:13" ht="12" customHeight="1" x14ac:dyDescent="0.2">
      <c r="A255" s="10">
        <v>2016</v>
      </c>
      <c r="B255" s="1"/>
      <c r="C255" s="22">
        <v>60</v>
      </c>
      <c r="D255" s="22">
        <v>35</v>
      </c>
      <c r="E255" s="12">
        <v>5</v>
      </c>
      <c r="F255" s="12">
        <v>1</v>
      </c>
      <c r="G255" s="21">
        <v>3</v>
      </c>
      <c r="H255" s="22">
        <v>30</v>
      </c>
      <c r="I255" s="12">
        <v>27</v>
      </c>
      <c r="J255" s="12">
        <v>583</v>
      </c>
      <c r="K255" s="36">
        <v>92</v>
      </c>
      <c r="L255" s="13">
        <v>1.5333333333333334</v>
      </c>
      <c r="M255" s="17"/>
    </row>
    <row r="256" spans="1:13" ht="12" customHeight="1" x14ac:dyDescent="0.2">
      <c r="A256" s="10">
        <v>2017</v>
      </c>
      <c r="B256" s="1"/>
      <c r="C256" s="21">
        <v>47</v>
      </c>
      <c r="D256" s="21">
        <v>28</v>
      </c>
      <c r="E256" s="21">
        <v>10</v>
      </c>
      <c r="F256" s="21">
        <v>2</v>
      </c>
      <c r="G256" s="21">
        <v>2</v>
      </c>
      <c r="H256" s="21">
        <v>16</v>
      </c>
      <c r="I256" s="21">
        <v>25</v>
      </c>
      <c r="J256" s="21">
        <v>596</v>
      </c>
      <c r="K256" s="37">
        <v>69</v>
      </c>
      <c r="L256" s="13">
        <v>1.4680851063829787</v>
      </c>
      <c r="M256" s="17"/>
    </row>
    <row r="257" spans="1:13" ht="12" customHeight="1" x14ac:dyDescent="0.2">
      <c r="A257" s="10">
        <v>2018</v>
      </c>
      <c r="B257" s="1"/>
      <c r="C257" s="21">
        <v>37</v>
      </c>
      <c r="D257" s="21">
        <v>24</v>
      </c>
      <c r="E257" s="21">
        <v>5</v>
      </c>
      <c r="F257" s="21">
        <v>1</v>
      </c>
      <c r="G257" s="22">
        <v>5</v>
      </c>
      <c r="H257" s="21">
        <v>17</v>
      </c>
      <c r="I257" s="21">
        <v>20</v>
      </c>
      <c r="J257" s="21">
        <v>649</v>
      </c>
      <c r="K257" s="37">
        <v>61</v>
      </c>
      <c r="L257" s="13">
        <v>1.6486486486486487</v>
      </c>
      <c r="M257" s="17"/>
    </row>
    <row r="258" spans="1:13" ht="12" customHeight="1" x14ac:dyDescent="0.2">
      <c r="A258" s="10">
        <v>2019</v>
      </c>
      <c r="B258" s="1"/>
      <c r="C258" s="21">
        <v>43</v>
      </c>
      <c r="D258" s="21">
        <v>24</v>
      </c>
      <c r="E258" s="21">
        <v>6</v>
      </c>
      <c r="F258" s="21">
        <v>3</v>
      </c>
      <c r="G258" s="21">
        <v>0</v>
      </c>
      <c r="H258" s="21">
        <v>15</v>
      </c>
      <c r="I258" s="21">
        <v>11</v>
      </c>
      <c r="J258" s="21">
        <v>558</v>
      </c>
      <c r="K258" s="37">
        <v>50</v>
      </c>
      <c r="L258" s="13">
        <v>1.1627906976744187</v>
      </c>
      <c r="M258" s="17"/>
    </row>
    <row r="259" spans="1:13" ht="12" customHeight="1" x14ac:dyDescent="0.2">
      <c r="A259" s="10">
        <v>2020</v>
      </c>
      <c r="B259" s="1"/>
      <c r="C259" s="21">
        <v>22</v>
      </c>
      <c r="D259" s="21">
        <v>15</v>
      </c>
      <c r="E259" s="21">
        <v>2</v>
      </c>
      <c r="F259" s="21">
        <v>0</v>
      </c>
      <c r="G259" s="21">
        <v>1</v>
      </c>
      <c r="H259" s="21">
        <v>9</v>
      </c>
      <c r="I259" s="21">
        <v>11</v>
      </c>
      <c r="J259" s="22">
        <v>682</v>
      </c>
      <c r="K259" s="37">
        <v>35</v>
      </c>
      <c r="L259" s="13">
        <v>1.5909090909090908</v>
      </c>
      <c r="M259" s="17"/>
    </row>
    <row r="260" spans="1:13" ht="12" customHeight="1" x14ac:dyDescent="0.2">
      <c r="A260" s="10">
        <v>2021</v>
      </c>
      <c r="B260" s="1"/>
      <c r="C260" s="21">
        <v>22</v>
      </c>
      <c r="D260" s="21">
        <v>9</v>
      </c>
      <c r="E260" s="21">
        <v>0</v>
      </c>
      <c r="F260" s="21">
        <v>1</v>
      </c>
      <c r="G260" s="21">
        <v>2</v>
      </c>
      <c r="H260" s="21">
        <v>3</v>
      </c>
      <c r="I260" s="21">
        <v>9</v>
      </c>
      <c r="J260" s="21">
        <v>409</v>
      </c>
      <c r="K260" s="37">
        <v>21</v>
      </c>
      <c r="L260" s="13">
        <v>0.95454545454545459</v>
      </c>
      <c r="M260" s="17"/>
    </row>
    <row r="261" spans="1:13" ht="12" customHeight="1" x14ac:dyDescent="0.2">
      <c r="A261" s="10">
        <v>2022</v>
      </c>
      <c r="B261" s="1"/>
      <c r="C261" s="21">
        <v>47</v>
      </c>
      <c r="D261" s="21">
        <v>32</v>
      </c>
      <c r="E261" s="21">
        <v>7</v>
      </c>
      <c r="F261" s="21">
        <v>2</v>
      </c>
      <c r="G261" s="21">
        <v>1</v>
      </c>
      <c r="H261" s="21">
        <v>16</v>
      </c>
      <c r="I261" s="21">
        <v>21</v>
      </c>
      <c r="J261" s="21">
        <v>681</v>
      </c>
      <c r="K261" s="37">
        <v>69</v>
      </c>
      <c r="L261" s="13">
        <v>1.4680851063829787</v>
      </c>
      <c r="M261" s="17"/>
    </row>
    <row r="262" spans="1:13" ht="12" customHeight="1" x14ac:dyDescent="0.2">
      <c r="A262" s="10">
        <v>2023</v>
      </c>
      <c r="B262" s="1"/>
      <c r="C262" s="21">
        <v>49</v>
      </c>
      <c r="D262" s="21">
        <v>28</v>
      </c>
      <c r="E262" s="21">
        <v>8</v>
      </c>
      <c r="F262" s="21">
        <v>3</v>
      </c>
      <c r="G262" s="21">
        <v>0</v>
      </c>
      <c r="H262" s="21">
        <v>18</v>
      </c>
      <c r="I262" s="21">
        <v>25</v>
      </c>
      <c r="J262" s="21">
        <v>571</v>
      </c>
      <c r="K262" s="37">
        <v>71</v>
      </c>
      <c r="L262" s="13">
        <v>1.45</v>
      </c>
      <c r="M262" s="17"/>
    </row>
    <row r="263" spans="1:13" ht="12" customHeight="1" x14ac:dyDescent="0.2">
      <c r="A263" s="10">
        <v>2024</v>
      </c>
      <c r="B263" s="1"/>
      <c r="C263" s="21">
        <v>41</v>
      </c>
      <c r="D263" s="21">
        <v>26</v>
      </c>
      <c r="E263" s="21">
        <v>9</v>
      </c>
      <c r="F263" s="21">
        <v>0</v>
      </c>
      <c r="G263" s="21">
        <v>2</v>
      </c>
      <c r="H263" s="21">
        <v>15</v>
      </c>
      <c r="I263" s="21">
        <v>11</v>
      </c>
      <c r="J263" s="21">
        <v>634</v>
      </c>
      <c r="K263" s="37">
        <v>52</v>
      </c>
      <c r="L263" s="13">
        <v>1.2682926829268293</v>
      </c>
      <c r="M263" s="17"/>
    </row>
    <row r="264" spans="1:13" ht="12" customHeight="1" x14ac:dyDescent="0.2">
      <c r="A264" s="11"/>
      <c r="C264" s="17"/>
      <c r="D264" s="17"/>
      <c r="E264" s="17"/>
      <c r="F264" s="17"/>
      <c r="G264" s="17"/>
      <c r="H264" s="17"/>
      <c r="I264" s="17"/>
      <c r="J264" s="17"/>
      <c r="K264" s="16"/>
      <c r="L264" s="17"/>
      <c r="M264" s="17"/>
    </row>
    <row r="265" spans="1:13" ht="12" customHeight="1" x14ac:dyDescent="0.2">
      <c r="A265" s="10" t="s">
        <v>11</v>
      </c>
      <c r="C265" s="12">
        <f>SUM(C246:C263)</f>
        <v>774</v>
      </c>
      <c r="D265" s="12">
        <f>SUM(D246:D263)</f>
        <v>463</v>
      </c>
      <c r="E265" s="12">
        <f>SUM(E246:E263)</f>
        <v>113</v>
      </c>
      <c r="F265" s="12">
        <f>SUM(F246:F263)</f>
        <v>34</v>
      </c>
      <c r="G265" s="12">
        <f>SUM(G246:G263)</f>
        <v>26</v>
      </c>
      <c r="H265" s="12">
        <f>SUM(H246:H263)</f>
        <v>287</v>
      </c>
      <c r="I265" s="12">
        <f>SUM(I246:I263)</f>
        <v>298</v>
      </c>
      <c r="J265" s="15">
        <f>(D265/C265)</f>
        <v>0.59819121447028423</v>
      </c>
      <c r="K265" s="16">
        <f>SUM(K246:K263)/18</f>
        <v>58.222222222222221</v>
      </c>
      <c r="L265" s="13">
        <f>K266/C265</f>
        <v>1.3540051679586564</v>
      </c>
      <c r="M265" s="17"/>
    </row>
    <row r="266" spans="1:13" ht="12" customHeight="1" x14ac:dyDescent="0.2">
      <c r="A266" s="11"/>
      <c r="C266" s="17"/>
      <c r="D266" s="17"/>
      <c r="E266" s="17"/>
      <c r="F266" s="17"/>
      <c r="G266" s="17"/>
      <c r="H266" s="17"/>
      <c r="I266" s="17"/>
      <c r="J266" s="17"/>
      <c r="K266" s="16">
        <f>SUM(K246:K263)</f>
        <v>1048</v>
      </c>
      <c r="L266" s="17"/>
      <c r="M266" s="17"/>
    </row>
    <row r="267" spans="1:13" ht="12" customHeight="1" x14ac:dyDescent="0.2">
      <c r="A267" s="45"/>
      <c r="B267" s="43"/>
      <c r="C267" s="43"/>
      <c r="D267" s="43"/>
      <c r="E267" s="43"/>
      <c r="F267" s="43"/>
      <c r="G267" s="43"/>
      <c r="H267" s="43"/>
      <c r="I267" s="43"/>
      <c r="J267" s="43"/>
      <c r="K267" s="46"/>
      <c r="L267" s="43"/>
      <c r="M267" s="43"/>
    </row>
    <row r="268" spans="1:13" x14ac:dyDescent="0.2">
      <c r="A268" s="10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7"/>
    </row>
    <row r="269" spans="1:13" ht="15.75" x14ac:dyDescent="0.25">
      <c r="A269" s="2" t="s">
        <v>58</v>
      </c>
      <c r="B269" s="3"/>
      <c r="C269" s="18" t="s">
        <v>0</v>
      </c>
      <c r="D269" s="18" t="s">
        <v>1</v>
      </c>
      <c r="E269" s="18" t="s">
        <v>2</v>
      </c>
      <c r="F269" s="18" t="s">
        <v>3</v>
      </c>
      <c r="G269" s="18" t="s">
        <v>4</v>
      </c>
      <c r="H269" s="18" t="s">
        <v>5</v>
      </c>
      <c r="I269" s="18" t="s">
        <v>6</v>
      </c>
      <c r="J269" s="18" t="s">
        <v>7</v>
      </c>
      <c r="K269" s="18" t="s">
        <v>8</v>
      </c>
      <c r="L269" s="18" t="s">
        <v>9</v>
      </c>
      <c r="M269" s="17"/>
    </row>
    <row r="270" spans="1:13" x14ac:dyDescent="0.2">
      <c r="A270" s="10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7"/>
    </row>
    <row r="271" spans="1:13" x14ac:dyDescent="0.2">
      <c r="A271" s="10">
        <v>2006</v>
      </c>
      <c r="C271" s="21">
        <v>42</v>
      </c>
      <c r="D271" s="21">
        <v>28</v>
      </c>
      <c r="E271" s="21">
        <v>6</v>
      </c>
      <c r="F271" s="21">
        <v>0</v>
      </c>
      <c r="G271" s="22">
        <v>10</v>
      </c>
      <c r="H271" s="21">
        <v>17</v>
      </c>
      <c r="I271" s="21">
        <v>29</v>
      </c>
      <c r="J271" s="21">
        <v>667</v>
      </c>
      <c r="K271" s="21">
        <v>74</v>
      </c>
      <c r="L271" s="34">
        <v>1.7619047619047619</v>
      </c>
      <c r="M271" s="17"/>
    </row>
    <row r="272" spans="1:13" x14ac:dyDescent="0.2">
      <c r="A272" s="10">
        <v>2007</v>
      </c>
      <c r="B272" s="17"/>
      <c r="C272" s="21">
        <v>35</v>
      </c>
      <c r="D272" s="21">
        <v>18</v>
      </c>
      <c r="E272" s="21">
        <v>4</v>
      </c>
      <c r="F272" s="21">
        <v>0</v>
      </c>
      <c r="G272" s="21">
        <v>5</v>
      </c>
      <c r="H272" s="21">
        <v>14</v>
      </c>
      <c r="I272" s="21">
        <v>11</v>
      </c>
      <c r="J272" s="21">
        <v>514</v>
      </c>
      <c r="K272" s="21">
        <v>43</v>
      </c>
      <c r="L272" s="23">
        <v>1.2285714285714286</v>
      </c>
      <c r="M272" s="17"/>
    </row>
    <row r="273" spans="1:13" x14ac:dyDescent="0.2">
      <c r="A273" s="10">
        <v>2008</v>
      </c>
      <c r="B273" s="17"/>
      <c r="C273" s="21">
        <v>42</v>
      </c>
      <c r="D273" s="21">
        <v>24</v>
      </c>
      <c r="E273" s="21">
        <v>8</v>
      </c>
      <c r="F273" s="21">
        <v>2</v>
      </c>
      <c r="G273" s="21">
        <v>2</v>
      </c>
      <c r="H273" s="21">
        <v>17</v>
      </c>
      <c r="I273" s="21">
        <v>11</v>
      </c>
      <c r="J273" s="21">
        <v>571</v>
      </c>
      <c r="K273" s="21">
        <v>52</v>
      </c>
      <c r="L273" s="23">
        <v>1.2380952380952381</v>
      </c>
      <c r="M273" s="17"/>
    </row>
    <row r="274" spans="1:13" x14ac:dyDescent="0.2">
      <c r="A274" s="10">
        <v>2009</v>
      </c>
      <c r="B274" s="17"/>
      <c r="C274" s="21">
        <v>48</v>
      </c>
      <c r="D274" s="21">
        <v>24</v>
      </c>
      <c r="E274" s="21">
        <v>5</v>
      </c>
      <c r="F274" s="21">
        <v>1</v>
      </c>
      <c r="G274" s="21">
        <v>0</v>
      </c>
      <c r="H274" s="21">
        <v>16</v>
      </c>
      <c r="I274" s="21">
        <v>10</v>
      </c>
      <c r="J274" s="21">
        <v>500</v>
      </c>
      <c r="K274" s="21">
        <v>50</v>
      </c>
      <c r="L274" s="23">
        <v>1.0416666666666667</v>
      </c>
      <c r="M274" s="17"/>
    </row>
    <row r="275" spans="1:13" x14ac:dyDescent="0.2">
      <c r="A275" s="10">
        <v>2010</v>
      </c>
      <c r="B275" s="17"/>
      <c r="C275" s="22">
        <v>53</v>
      </c>
      <c r="D275" s="22">
        <v>37</v>
      </c>
      <c r="E275" s="21">
        <v>9</v>
      </c>
      <c r="F275" s="21">
        <v>2</v>
      </c>
      <c r="G275" s="21">
        <v>4</v>
      </c>
      <c r="H275" s="21">
        <v>15</v>
      </c>
      <c r="I275" s="22">
        <v>37</v>
      </c>
      <c r="J275" s="21">
        <v>698</v>
      </c>
      <c r="K275" s="22">
        <v>89</v>
      </c>
      <c r="L275" s="23">
        <v>1.679245283018868</v>
      </c>
      <c r="M275" s="17"/>
    </row>
    <row r="276" spans="1:13" x14ac:dyDescent="0.2">
      <c r="A276" s="10">
        <v>2011</v>
      </c>
      <c r="B276" s="17"/>
      <c r="C276" s="21">
        <v>43</v>
      </c>
      <c r="D276" s="21">
        <v>25</v>
      </c>
      <c r="E276" s="21">
        <v>7</v>
      </c>
      <c r="F276" s="22">
        <v>3</v>
      </c>
      <c r="G276" s="21">
        <v>1</v>
      </c>
      <c r="H276" s="21">
        <v>12</v>
      </c>
      <c r="I276" s="21">
        <v>22</v>
      </c>
      <c r="J276" s="21">
        <v>581</v>
      </c>
      <c r="K276" s="21">
        <v>59</v>
      </c>
      <c r="L276" s="23">
        <v>1.3720930232558139</v>
      </c>
    </row>
    <row r="277" spans="1:13" x14ac:dyDescent="0.2">
      <c r="A277" s="10">
        <v>2012</v>
      </c>
      <c r="B277" s="17"/>
      <c r="C277" s="21">
        <v>34</v>
      </c>
      <c r="D277" s="21">
        <v>21</v>
      </c>
      <c r="E277" s="21">
        <v>7</v>
      </c>
      <c r="F277" s="22">
        <v>3</v>
      </c>
      <c r="G277" s="21">
        <v>0</v>
      </c>
      <c r="H277" s="21">
        <v>13</v>
      </c>
      <c r="I277" s="21">
        <v>7</v>
      </c>
      <c r="J277" s="21">
        <v>618</v>
      </c>
      <c r="K277" s="21">
        <v>41</v>
      </c>
      <c r="L277" s="23">
        <v>1.2058823529411764</v>
      </c>
    </row>
    <row r="278" spans="1:13" x14ac:dyDescent="0.2">
      <c r="A278" s="10">
        <v>2013</v>
      </c>
      <c r="B278" s="17"/>
      <c r="C278" s="21">
        <v>38</v>
      </c>
      <c r="D278" s="21">
        <v>22</v>
      </c>
      <c r="E278" s="21">
        <v>7</v>
      </c>
      <c r="F278" s="21">
        <v>2</v>
      </c>
      <c r="G278" s="21">
        <v>0</v>
      </c>
      <c r="H278" s="21">
        <v>17</v>
      </c>
      <c r="I278" s="21">
        <v>10</v>
      </c>
      <c r="J278" s="21">
        <v>579</v>
      </c>
      <c r="K278" s="21">
        <v>49</v>
      </c>
      <c r="L278" s="23">
        <v>1.2894736842105263</v>
      </c>
    </row>
    <row r="279" spans="1:13" x14ac:dyDescent="0.2">
      <c r="A279" s="10">
        <v>2014</v>
      </c>
      <c r="B279" s="17"/>
      <c r="C279" s="21">
        <v>26</v>
      </c>
      <c r="D279" s="21">
        <v>18</v>
      </c>
      <c r="E279" s="21">
        <v>3</v>
      </c>
      <c r="F279" s="21">
        <v>1</v>
      </c>
      <c r="G279" s="21">
        <v>1</v>
      </c>
      <c r="H279" s="21">
        <v>11</v>
      </c>
      <c r="I279" s="21">
        <v>8</v>
      </c>
      <c r="J279" s="21">
        <v>692</v>
      </c>
      <c r="K279" s="21">
        <v>37</v>
      </c>
      <c r="L279" s="23">
        <v>1.4230769230769231</v>
      </c>
    </row>
    <row r="280" spans="1:13" x14ac:dyDescent="0.2">
      <c r="A280" s="10">
        <v>2015</v>
      </c>
      <c r="B280" s="17"/>
      <c r="C280" s="12">
        <v>37</v>
      </c>
      <c r="D280" s="12">
        <v>21</v>
      </c>
      <c r="E280" s="12">
        <v>5</v>
      </c>
      <c r="F280" s="12">
        <v>1</v>
      </c>
      <c r="G280" s="12"/>
      <c r="H280" s="21">
        <v>11</v>
      </c>
      <c r="I280" s="21">
        <v>11</v>
      </c>
      <c r="J280" s="12">
        <v>568</v>
      </c>
      <c r="K280" s="1">
        <v>43</v>
      </c>
      <c r="L280" s="13">
        <v>1.1621621621621621</v>
      </c>
    </row>
    <row r="281" spans="1:13" x14ac:dyDescent="0.2">
      <c r="A281" s="10">
        <v>2016</v>
      </c>
      <c r="B281" s="17"/>
      <c r="C281" s="12">
        <v>23</v>
      </c>
      <c r="D281" s="12">
        <v>11</v>
      </c>
      <c r="E281" s="12">
        <v>2</v>
      </c>
      <c r="F281" s="12">
        <v>1</v>
      </c>
      <c r="G281" s="12">
        <v>0</v>
      </c>
      <c r="H281" s="21">
        <v>6</v>
      </c>
      <c r="I281" s="21">
        <v>4</v>
      </c>
      <c r="J281" s="12">
        <v>478</v>
      </c>
      <c r="K281" s="1">
        <v>21</v>
      </c>
      <c r="L281" s="13">
        <v>0.91304347826086951</v>
      </c>
    </row>
    <row r="282" spans="1:13" x14ac:dyDescent="0.2">
      <c r="A282" s="10">
        <v>2017</v>
      </c>
      <c r="B282" s="17"/>
      <c r="C282" s="12">
        <v>52</v>
      </c>
      <c r="D282" s="12">
        <v>29</v>
      </c>
      <c r="E282" s="12">
        <v>7</v>
      </c>
      <c r="F282" s="12">
        <v>1</v>
      </c>
      <c r="G282" s="12">
        <v>2</v>
      </c>
      <c r="H282" s="21">
        <v>17</v>
      </c>
      <c r="I282" s="21">
        <v>16</v>
      </c>
      <c r="J282" s="12">
        <v>558</v>
      </c>
      <c r="K282" s="1">
        <v>62</v>
      </c>
      <c r="L282" s="13">
        <v>1.1923076923076923</v>
      </c>
    </row>
    <row r="283" spans="1:13" x14ac:dyDescent="0.2">
      <c r="A283" s="10">
        <v>2018</v>
      </c>
      <c r="B283" s="17"/>
      <c r="C283" s="12">
        <v>43</v>
      </c>
      <c r="D283" s="12">
        <v>25</v>
      </c>
      <c r="E283" s="21">
        <v>9</v>
      </c>
      <c r="F283" s="12">
        <v>0</v>
      </c>
      <c r="G283" s="12">
        <v>2</v>
      </c>
      <c r="H283" s="22">
        <v>22</v>
      </c>
      <c r="I283" s="21">
        <v>7</v>
      </c>
      <c r="J283" s="12">
        <v>581</v>
      </c>
      <c r="K283" s="1">
        <v>54</v>
      </c>
      <c r="L283" s="13">
        <v>1.2558139534883721</v>
      </c>
    </row>
    <row r="284" spans="1:13" x14ac:dyDescent="0.2">
      <c r="A284" s="10">
        <v>2019</v>
      </c>
      <c r="B284" s="17"/>
      <c r="C284" s="12">
        <v>44</v>
      </c>
      <c r="D284" s="12">
        <v>25</v>
      </c>
      <c r="E284" s="21">
        <v>9</v>
      </c>
      <c r="F284" s="21">
        <v>0</v>
      </c>
      <c r="G284" s="21">
        <v>4</v>
      </c>
      <c r="H284" s="21">
        <v>15</v>
      </c>
      <c r="I284" s="21">
        <v>24</v>
      </c>
      <c r="J284" s="12">
        <v>568</v>
      </c>
      <c r="K284" s="1">
        <v>64</v>
      </c>
      <c r="L284" s="13">
        <v>1.4545454545454546</v>
      </c>
    </row>
    <row r="285" spans="1:13" x14ac:dyDescent="0.2">
      <c r="A285" s="10">
        <v>2020</v>
      </c>
      <c r="B285" s="17"/>
      <c r="C285" s="12">
        <v>23</v>
      </c>
      <c r="D285" s="12">
        <v>12</v>
      </c>
      <c r="E285" s="21">
        <v>2</v>
      </c>
      <c r="F285" s="21">
        <v>1</v>
      </c>
      <c r="G285" s="21">
        <v>1</v>
      </c>
      <c r="H285" s="21">
        <v>9</v>
      </c>
      <c r="I285" s="21">
        <v>7</v>
      </c>
      <c r="J285" s="12">
        <v>522</v>
      </c>
      <c r="K285" s="1">
        <v>28</v>
      </c>
      <c r="L285" s="13">
        <v>1.2173913043478262</v>
      </c>
    </row>
    <row r="286" spans="1:13" x14ac:dyDescent="0.2">
      <c r="A286" s="10">
        <v>2021</v>
      </c>
      <c r="B286" s="17"/>
      <c r="C286" s="12">
        <v>30</v>
      </c>
      <c r="D286" s="12">
        <v>23</v>
      </c>
      <c r="E286" s="21">
        <v>1</v>
      </c>
      <c r="F286" s="21">
        <v>1</v>
      </c>
      <c r="G286" s="21">
        <v>2</v>
      </c>
      <c r="H286" s="21">
        <v>16</v>
      </c>
      <c r="I286" s="21">
        <v>11</v>
      </c>
      <c r="J286" s="22">
        <v>767</v>
      </c>
      <c r="K286" s="1">
        <v>50</v>
      </c>
      <c r="L286" s="13">
        <v>1.6666666666666667</v>
      </c>
    </row>
    <row r="287" spans="1:13" x14ac:dyDescent="0.2">
      <c r="A287" s="10">
        <v>2022</v>
      </c>
      <c r="B287" s="17"/>
      <c r="C287" s="12">
        <v>50</v>
      </c>
      <c r="D287" s="12">
        <v>33</v>
      </c>
      <c r="E287" s="22">
        <v>10</v>
      </c>
      <c r="F287" s="21">
        <v>0</v>
      </c>
      <c r="G287" s="21">
        <v>1</v>
      </c>
      <c r="H287" s="21">
        <v>21</v>
      </c>
      <c r="I287" s="21">
        <v>22</v>
      </c>
      <c r="J287" s="12">
        <v>660</v>
      </c>
      <c r="K287" s="1">
        <v>76</v>
      </c>
      <c r="L287" s="13">
        <v>1.52</v>
      </c>
    </row>
    <row r="288" spans="1:13" x14ac:dyDescent="0.2">
      <c r="A288" s="10">
        <v>2023</v>
      </c>
      <c r="B288" s="17"/>
      <c r="C288" s="12">
        <v>52</v>
      </c>
      <c r="D288" s="12">
        <v>35</v>
      </c>
      <c r="E288" s="21">
        <v>8</v>
      </c>
      <c r="F288" s="21">
        <v>0</v>
      </c>
      <c r="G288" s="21">
        <v>4</v>
      </c>
      <c r="H288" s="21">
        <v>19</v>
      </c>
      <c r="I288" s="21">
        <v>26</v>
      </c>
      <c r="J288" s="12">
        <v>673</v>
      </c>
      <c r="K288" s="1">
        <v>80</v>
      </c>
      <c r="L288" s="13">
        <v>1.54</v>
      </c>
    </row>
    <row r="289" spans="1:13" x14ac:dyDescent="0.2">
      <c r="A289" s="10">
        <v>2024</v>
      </c>
      <c r="B289" s="17"/>
      <c r="C289" s="12">
        <v>42</v>
      </c>
      <c r="D289" s="12">
        <v>29</v>
      </c>
      <c r="E289" s="21">
        <v>5</v>
      </c>
      <c r="F289" s="21">
        <v>2</v>
      </c>
      <c r="G289" s="21">
        <v>0</v>
      </c>
      <c r="H289" s="21">
        <v>18</v>
      </c>
      <c r="I289" s="21">
        <v>16</v>
      </c>
      <c r="J289" s="12">
        <v>690</v>
      </c>
      <c r="K289" s="1">
        <v>63</v>
      </c>
      <c r="L289" s="13">
        <v>1.5</v>
      </c>
    </row>
    <row r="290" spans="1:13" x14ac:dyDescent="0.2">
      <c r="A290" s="10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3" x14ac:dyDescent="0.2">
      <c r="A291" s="10" t="s">
        <v>11</v>
      </c>
      <c r="C291" s="12">
        <f t="shared" ref="C291:I291" si="13">SUM(C271:C289)</f>
        <v>757</v>
      </c>
      <c r="D291" s="12">
        <f t="shared" si="13"/>
        <v>460</v>
      </c>
      <c r="E291" s="12">
        <f t="shared" si="13"/>
        <v>114</v>
      </c>
      <c r="F291" s="12">
        <f t="shared" si="13"/>
        <v>21</v>
      </c>
      <c r="G291" s="12">
        <f t="shared" si="13"/>
        <v>39</v>
      </c>
      <c r="H291" s="12">
        <f t="shared" si="13"/>
        <v>286</v>
      </c>
      <c r="I291" s="12">
        <f t="shared" si="13"/>
        <v>289</v>
      </c>
      <c r="J291" s="15">
        <f>(D291/C291)</f>
        <v>0.607661822985469</v>
      </c>
      <c r="K291" s="16">
        <f>SUM(K271:K289)/19</f>
        <v>54.473684210526315</v>
      </c>
      <c r="L291" s="13">
        <f>K292/C291</f>
        <v>1.3672391017173051</v>
      </c>
    </row>
    <row r="292" spans="1:13" x14ac:dyDescent="0.2">
      <c r="A292" s="11"/>
      <c r="C292" s="17"/>
      <c r="D292" s="17"/>
      <c r="E292" s="17"/>
      <c r="F292" s="17"/>
      <c r="G292" s="17"/>
      <c r="H292" s="17"/>
      <c r="I292" s="17"/>
      <c r="J292" s="17"/>
      <c r="K292" s="16">
        <f>SUM(K271:K289)</f>
        <v>1035</v>
      </c>
      <c r="L292" s="17"/>
    </row>
    <row r="293" spans="1:13" x14ac:dyDescent="0.2">
      <c r="A293" s="45"/>
      <c r="B293" s="43"/>
      <c r="C293" s="43"/>
      <c r="D293" s="43"/>
      <c r="E293" s="43"/>
      <c r="F293" s="43"/>
      <c r="G293" s="43"/>
      <c r="H293" s="43"/>
      <c r="I293" s="43"/>
      <c r="J293" s="43"/>
      <c r="K293" s="46"/>
      <c r="L293" s="43"/>
      <c r="M293" s="43"/>
    </row>
    <row r="294" spans="1:13" x14ac:dyDescent="0.2">
      <c r="A294" s="11"/>
      <c r="C294" s="17"/>
      <c r="D294" s="17"/>
      <c r="E294" s="17"/>
      <c r="F294" s="17"/>
      <c r="G294" s="17"/>
      <c r="H294" s="17"/>
      <c r="I294" s="17"/>
      <c r="J294" s="17"/>
      <c r="K294" s="16"/>
      <c r="L294" s="17"/>
    </row>
    <row r="295" spans="1:13" ht="15.75" customHeight="1" x14ac:dyDescent="0.25">
      <c r="A295" s="2" t="s">
        <v>67</v>
      </c>
      <c r="B295" s="3"/>
      <c r="C295" s="18" t="s">
        <v>0</v>
      </c>
      <c r="D295" s="18" t="s">
        <v>1</v>
      </c>
      <c r="E295" s="18" t="s">
        <v>2</v>
      </c>
      <c r="F295" s="18" t="s">
        <v>3</v>
      </c>
      <c r="G295" s="18" t="s">
        <v>4</v>
      </c>
      <c r="H295" s="18" t="s">
        <v>5</v>
      </c>
      <c r="I295" s="18" t="s">
        <v>6</v>
      </c>
      <c r="J295" s="18" t="s">
        <v>7</v>
      </c>
      <c r="K295" s="18" t="s">
        <v>8</v>
      </c>
      <c r="L295" s="18" t="s">
        <v>9</v>
      </c>
      <c r="M295" s="17"/>
    </row>
    <row r="296" spans="1:13" ht="12" customHeight="1" x14ac:dyDescent="0.2">
      <c r="A296" s="1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7"/>
    </row>
    <row r="297" spans="1:13" ht="12" customHeight="1" x14ac:dyDescent="0.2">
      <c r="A297" s="10">
        <v>2012</v>
      </c>
      <c r="C297" s="21">
        <v>45</v>
      </c>
      <c r="D297" s="21">
        <v>26</v>
      </c>
      <c r="E297" s="21">
        <v>7</v>
      </c>
      <c r="F297" s="21">
        <v>1</v>
      </c>
      <c r="G297" s="22">
        <v>6</v>
      </c>
      <c r="H297" s="21">
        <v>17</v>
      </c>
      <c r="I297" s="21">
        <v>29</v>
      </c>
      <c r="J297" s="37">
        <v>578</v>
      </c>
      <c r="K297" s="1">
        <v>72</v>
      </c>
      <c r="L297" s="13">
        <v>1.6</v>
      </c>
      <c r="M297" s="17"/>
    </row>
    <row r="298" spans="1:13" ht="12" customHeight="1" x14ac:dyDescent="0.2">
      <c r="A298" s="10">
        <v>2013</v>
      </c>
      <c r="C298" s="21">
        <v>54</v>
      </c>
      <c r="D298" s="21">
        <v>40</v>
      </c>
      <c r="E298" s="21">
        <v>8</v>
      </c>
      <c r="F298" s="21">
        <v>2</v>
      </c>
      <c r="G298" s="21">
        <v>1</v>
      </c>
      <c r="H298" s="21">
        <v>27</v>
      </c>
      <c r="I298" s="21">
        <v>26</v>
      </c>
      <c r="J298" s="37">
        <v>741</v>
      </c>
      <c r="K298" s="21">
        <v>93</v>
      </c>
      <c r="L298" s="23">
        <v>1.7222222222222223</v>
      </c>
      <c r="M298" s="17"/>
    </row>
    <row r="299" spans="1:13" ht="12" customHeight="1" x14ac:dyDescent="0.2">
      <c r="A299" s="10">
        <v>2014</v>
      </c>
      <c r="C299" s="21">
        <v>51</v>
      </c>
      <c r="D299" s="21">
        <v>32</v>
      </c>
      <c r="E299" s="21">
        <v>6</v>
      </c>
      <c r="F299" s="21">
        <v>3</v>
      </c>
      <c r="G299" s="21">
        <v>3</v>
      </c>
      <c r="H299" s="21">
        <v>15</v>
      </c>
      <c r="I299" s="21">
        <v>27</v>
      </c>
      <c r="J299" s="37">
        <v>627</v>
      </c>
      <c r="K299" s="1">
        <v>74</v>
      </c>
      <c r="L299" s="13">
        <v>1.4509803921568627</v>
      </c>
      <c r="M299" s="17"/>
    </row>
    <row r="300" spans="1:13" ht="12" customHeight="1" x14ac:dyDescent="0.2">
      <c r="A300" s="10">
        <v>2015</v>
      </c>
      <c r="C300" s="21">
        <v>52</v>
      </c>
      <c r="D300" s="21">
        <v>30</v>
      </c>
      <c r="E300" s="21">
        <v>7</v>
      </c>
      <c r="F300" s="21">
        <v>3</v>
      </c>
      <c r="G300" s="21">
        <v>2</v>
      </c>
      <c r="H300" s="21">
        <v>19</v>
      </c>
      <c r="I300" s="21">
        <v>17</v>
      </c>
      <c r="J300" s="37">
        <v>577</v>
      </c>
      <c r="K300" s="1">
        <v>66</v>
      </c>
      <c r="L300" s="13">
        <v>1.2692307692307692</v>
      </c>
      <c r="M300" s="17"/>
    </row>
    <row r="301" spans="1:13" ht="12" customHeight="1" x14ac:dyDescent="0.2">
      <c r="A301" s="10">
        <v>2016</v>
      </c>
      <c r="C301" s="21">
        <v>52</v>
      </c>
      <c r="D301" s="21">
        <v>42</v>
      </c>
      <c r="E301" s="21">
        <v>6</v>
      </c>
      <c r="F301" s="21">
        <v>1</v>
      </c>
      <c r="G301" s="22">
        <v>6</v>
      </c>
      <c r="H301" s="21">
        <v>26</v>
      </c>
      <c r="I301" s="21">
        <v>27</v>
      </c>
      <c r="J301" s="37">
        <v>808</v>
      </c>
      <c r="K301" s="1">
        <v>95</v>
      </c>
      <c r="L301" s="13">
        <v>1.8269230769230769</v>
      </c>
      <c r="M301" s="17"/>
    </row>
    <row r="302" spans="1:13" ht="12" customHeight="1" x14ac:dyDescent="0.2">
      <c r="A302" s="10">
        <v>2017</v>
      </c>
      <c r="C302" s="21">
        <v>51</v>
      </c>
      <c r="D302" s="21">
        <v>34</v>
      </c>
      <c r="E302" s="22">
        <v>13</v>
      </c>
      <c r="F302" s="21">
        <v>2</v>
      </c>
      <c r="G302" s="21">
        <v>3</v>
      </c>
      <c r="H302" s="21">
        <v>23</v>
      </c>
      <c r="I302" s="21">
        <v>27</v>
      </c>
      <c r="J302" s="37">
        <v>667</v>
      </c>
      <c r="K302" s="1">
        <v>84</v>
      </c>
      <c r="L302" s="13">
        <v>1.6470588235294117</v>
      </c>
      <c r="M302" s="17"/>
    </row>
    <row r="303" spans="1:13" ht="12" customHeight="1" x14ac:dyDescent="0.2">
      <c r="A303" s="10">
        <v>2018</v>
      </c>
      <c r="C303" s="22">
        <v>59</v>
      </c>
      <c r="D303" s="22">
        <v>43</v>
      </c>
      <c r="E303" s="21">
        <v>5</v>
      </c>
      <c r="F303" s="21">
        <v>1</v>
      </c>
      <c r="G303" s="21">
        <v>5</v>
      </c>
      <c r="H303" s="22">
        <v>35</v>
      </c>
      <c r="I303" s="22">
        <v>30</v>
      </c>
      <c r="J303" s="37">
        <v>729</v>
      </c>
      <c r="K303" s="22">
        <v>108</v>
      </c>
      <c r="L303" s="13">
        <v>1.8305084745762712</v>
      </c>
      <c r="M303" s="17"/>
    </row>
    <row r="304" spans="1:13" ht="12" customHeight="1" x14ac:dyDescent="0.2">
      <c r="A304" s="10">
        <v>2019</v>
      </c>
      <c r="C304" s="21">
        <v>41</v>
      </c>
      <c r="D304" s="21">
        <v>33</v>
      </c>
      <c r="E304" s="21">
        <v>9</v>
      </c>
      <c r="F304" s="21">
        <v>1</v>
      </c>
      <c r="G304" s="21">
        <v>3</v>
      </c>
      <c r="H304" s="21">
        <v>21</v>
      </c>
      <c r="I304" s="21">
        <v>24</v>
      </c>
      <c r="J304" s="37">
        <v>805</v>
      </c>
      <c r="K304" s="1">
        <v>78</v>
      </c>
      <c r="L304" s="34">
        <v>1.9024390243902438</v>
      </c>
      <c r="M304" s="17"/>
    </row>
    <row r="305" spans="1:13" ht="12" customHeight="1" x14ac:dyDescent="0.2">
      <c r="A305" s="10">
        <v>2020</v>
      </c>
      <c r="C305" s="21">
        <v>34</v>
      </c>
      <c r="D305" s="21">
        <v>25</v>
      </c>
      <c r="E305" s="21">
        <v>4</v>
      </c>
      <c r="F305" s="21">
        <v>3</v>
      </c>
      <c r="G305" s="21">
        <v>3</v>
      </c>
      <c r="H305" s="21">
        <v>15</v>
      </c>
      <c r="I305" s="21">
        <v>24</v>
      </c>
      <c r="J305" s="37">
        <v>735</v>
      </c>
      <c r="K305" s="1">
        <v>64</v>
      </c>
      <c r="L305" s="13">
        <v>1.8823529411764706</v>
      </c>
      <c r="M305" s="17"/>
    </row>
    <row r="306" spans="1:13" ht="12" customHeight="1" x14ac:dyDescent="0.2">
      <c r="A306" s="10">
        <v>2021</v>
      </c>
      <c r="C306" s="21">
        <v>31</v>
      </c>
      <c r="D306" s="21">
        <v>26</v>
      </c>
      <c r="E306" s="21">
        <v>5</v>
      </c>
      <c r="F306" s="21">
        <v>3</v>
      </c>
      <c r="G306" s="21">
        <v>3</v>
      </c>
      <c r="H306" s="21">
        <v>16</v>
      </c>
      <c r="I306" s="21">
        <v>20</v>
      </c>
      <c r="J306" s="36">
        <v>839</v>
      </c>
      <c r="K306" s="1">
        <v>62</v>
      </c>
      <c r="L306" s="13">
        <v>2</v>
      </c>
      <c r="M306" s="17"/>
    </row>
    <row r="307" spans="1:13" ht="12" customHeight="1" x14ac:dyDescent="0.2">
      <c r="A307" s="10">
        <v>2022</v>
      </c>
      <c r="C307" s="21">
        <v>54</v>
      </c>
      <c r="D307" s="21">
        <v>39</v>
      </c>
      <c r="E307" s="21">
        <v>5</v>
      </c>
      <c r="F307" s="22">
        <v>5</v>
      </c>
      <c r="G307" s="21">
        <v>2</v>
      </c>
      <c r="H307" s="21">
        <v>28</v>
      </c>
      <c r="I307" s="21">
        <v>21</v>
      </c>
      <c r="J307" s="37">
        <v>722</v>
      </c>
      <c r="K307" s="1">
        <v>88</v>
      </c>
      <c r="L307" s="13">
        <v>1.6296296296296295</v>
      </c>
      <c r="M307" s="17"/>
    </row>
    <row r="308" spans="1:13" ht="12" customHeight="1" x14ac:dyDescent="0.2">
      <c r="A308" s="10">
        <v>2023</v>
      </c>
      <c r="C308" s="21">
        <v>47</v>
      </c>
      <c r="D308" s="21">
        <v>37</v>
      </c>
      <c r="E308" s="21">
        <v>6</v>
      </c>
      <c r="F308" s="21">
        <v>4</v>
      </c>
      <c r="G308" s="21">
        <v>0</v>
      </c>
      <c r="H308" s="21">
        <v>25</v>
      </c>
      <c r="I308" s="21">
        <v>17</v>
      </c>
      <c r="J308" s="37">
        <v>787</v>
      </c>
      <c r="K308" s="1">
        <v>79</v>
      </c>
      <c r="L308" s="13">
        <v>1.68</v>
      </c>
      <c r="M308" s="17"/>
    </row>
    <row r="309" spans="1:13" ht="12" customHeight="1" x14ac:dyDescent="0.2">
      <c r="A309" s="10">
        <v>2024</v>
      </c>
      <c r="C309" s="21">
        <v>38</v>
      </c>
      <c r="D309" s="21">
        <v>27</v>
      </c>
      <c r="E309" s="21">
        <v>5</v>
      </c>
      <c r="F309" s="21">
        <v>3</v>
      </c>
      <c r="G309" s="21">
        <v>2</v>
      </c>
      <c r="H309" s="21">
        <v>18</v>
      </c>
      <c r="I309" s="21">
        <v>13</v>
      </c>
      <c r="J309" s="37">
        <v>711</v>
      </c>
      <c r="K309" s="1">
        <v>58</v>
      </c>
      <c r="L309" s="13">
        <v>1.5263157894736843</v>
      </c>
      <c r="M309" s="17"/>
    </row>
    <row r="310" spans="1:13" ht="12" customHeight="1" x14ac:dyDescent="0.2">
      <c r="A310" s="10"/>
      <c r="C310" s="12"/>
      <c r="D310" s="12"/>
      <c r="E310" s="12"/>
      <c r="F310" s="12"/>
      <c r="G310" s="12"/>
      <c r="H310" s="12"/>
      <c r="I310" s="12"/>
      <c r="J310" s="12"/>
      <c r="K310" s="12"/>
      <c r="L310" s="13"/>
      <c r="M310" s="17"/>
    </row>
    <row r="311" spans="1:13" ht="12" customHeight="1" x14ac:dyDescent="0.2">
      <c r="A311" s="10" t="s">
        <v>11</v>
      </c>
      <c r="C311" s="12">
        <f t="shared" ref="C311:I311" si="14">SUM(C297:C309)</f>
        <v>609</v>
      </c>
      <c r="D311" s="12">
        <f t="shared" si="14"/>
        <v>434</v>
      </c>
      <c r="E311" s="12">
        <f t="shared" si="14"/>
        <v>86</v>
      </c>
      <c r="F311" s="12">
        <f t="shared" si="14"/>
        <v>32</v>
      </c>
      <c r="G311" s="12">
        <f t="shared" si="14"/>
        <v>39</v>
      </c>
      <c r="H311" s="12">
        <f t="shared" si="14"/>
        <v>285</v>
      </c>
      <c r="I311" s="12">
        <f t="shared" si="14"/>
        <v>302</v>
      </c>
      <c r="J311" s="15">
        <f>(D311/C311)</f>
        <v>0.71264367816091956</v>
      </c>
      <c r="K311" s="16">
        <f>SUM(K297:K309)/13</f>
        <v>78.538461538461533</v>
      </c>
      <c r="L311" s="13">
        <f>K312/C311</f>
        <v>1.6765188834154352</v>
      </c>
      <c r="M311" s="17"/>
    </row>
    <row r="312" spans="1:13" ht="12" customHeight="1" x14ac:dyDescent="0.2">
      <c r="A312" s="10"/>
      <c r="C312" s="12"/>
      <c r="D312" s="12"/>
      <c r="E312" s="12"/>
      <c r="F312" s="12"/>
      <c r="G312" s="12"/>
      <c r="H312" s="12"/>
      <c r="I312" s="12"/>
      <c r="J312" s="12"/>
      <c r="K312" s="12">
        <f>SUM(K297:K309)</f>
        <v>1021</v>
      </c>
      <c r="L312" s="13"/>
      <c r="M312" s="17"/>
    </row>
    <row r="313" spans="1:13" ht="12" customHeight="1" x14ac:dyDescent="0.2">
      <c r="A313" s="42"/>
      <c r="B313" s="43"/>
      <c r="C313" s="44"/>
      <c r="D313" s="44"/>
      <c r="E313" s="44"/>
      <c r="F313" s="44"/>
      <c r="G313" s="44"/>
      <c r="H313" s="44"/>
      <c r="I313" s="44"/>
      <c r="J313" s="44"/>
      <c r="K313" s="44"/>
      <c r="L313" s="48"/>
      <c r="M313" s="43"/>
    </row>
    <row r="314" spans="1:13" x14ac:dyDescent="0.2">
      <c r="A314" s="11"/>
      <c r="C314" s="17"/>
      <c r="D314" s="17"/>
      <c r="E314" s="17"/>
      <c r="F314" s="17"/>
      <c r="G314" s="17"/>
      <c r="H314" s="17"/>
      <c r="I314" s="17"/>
      <c r="J314" s="17"/>
      <c r="K314" s="16"/>
      <c r="L314" s="17"/>
      <c r="M314" s="17"/>
    </row>
    <row r="315" spans="1:13" ht="15.75" x14ac:dyDescent="0.25">
      <c r="A315" s="2" t="s">
        <v>49</v>
      </c>
      <c r="B315" s="3"/>
      <c r="C315" s="18" t="s">
        <v>0</v>
      </c>
      <c r="D315" s="18" t="s">
        <v>1</v>
      </c>
      <c r="E315" s="18" t="s">
        <v>2</v>
      </c>
      <c r="F315" s="18" t="s">
        <v>3</v>
      </c>
      <c r="G315" s="18" t="s">
        <v>4</v>
      </c>
      <c r="H315" s="18" t="s">
        <v>5</v>
      </c>
      <c r="I315" s="18" t="s">
        <v>6</v>
      </c>
      <c r="J315" s="18" t="s">
        <v>7</v>
      </c>
      <c r="K315" s="18" t="s">
        <v>8</v>
      </c>
      <c r="L315" s="18" t="s">
        <v>9</v>
      </c>
      <c r="M315" s="17"/>
    </row>
    <row r="316" spans="1:13" x14ac:dyDescent="0.2">
      <c r="A316" s="1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7"/>
    </row>
    <row r="317" spans="1:13" x14ac:dyDescent="0.2">
      <c r="A317" s="10">
        <v>1998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7"/>
    </row>
    <row r="318" spans="1:13" x14ac:dyDescent="0.2">
      <c r="A318" s="10">
        <v>1999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7"/>
    </row>
    <row r="319" spans="1:13" x14ac:dyDescent="0.2">
      <c r="A319" s="10">
        <v>2000</v>
      </c>
      <c r="C319" s="12">
        <v>0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7"/>
    </row>
    <row r="320" spans="1:13" x14ac:dyDescent="0.2">
      <c r="A320" s="10">
        <v>2001</v>
      </c>
      <c r="C320" s="12">
        <v>31</v>
      </c>
      <c r="D320" s="12">
        <v>21</v>
      </c>
      <c r="E320" s="12">
        <v>4</v>
      </c>
      <c r="F320" s="12">
        <v>1</v>
      </c>
      <c r="G320" s="12">
        <v>5</v>
      </c>
      <c r="H320" s="12">
        <v>12</v>
      </c>
      <c r="I320" s="12">
        <v>22</v>
      </c>
      <c r="J320" s="21">
        <v>677</v>
      </c>
      <c r="K320" s="12">
        <v>55</v>
      </c>
      <c r="L320" s="23">
        <v>1.7741935483870968</v>
      </c>
      <c r="M320" s="17"/>
    </row>
    <row r="321" spans="1:13" x14ac:dyDescent="0.2">
      <c r="A321" s="10">
        <v>2002</v>
      </c>
      <c r="C321" s="12">
        <v>29</v>
      </c>
      <c r="D321" s="12">
        <v>17</v>
      </c>
      <c r="E321" s="12">
        <v>5</v>
      </c>
      <c r="F321" s="12">
        <v>1</v>
      </c>
      <c r="G321" s="22">
        <v>6</v>
      </c>
      <c r="H321" s="12">
        <v>11</v>
      </c>
      <c r="I321" s="12">
        <v>19</v>
      </c>
      <c r="J321" s="12">
        <v>586</v>
      </c>
      <c r="K321" s="12">
        <v>47</v>
      </c>
      <c r="L321" s="13">
        <v>1.62</v>
      </c>
      <c r="M321" s="17"/>
    </row>
    <row r="322" spans="1:13" x14ac:dyDescent="0.2">
      <c r="A322" s="10">
        <v>2003</v>
      </c>
      <c r="C322" s="12">
        <v>31</v>
      </c>
      <c r="D322" s="12">
        <v>20</v>
      </c>
      <c r="E322" s="12">
        <v>7</v>
      </c>
      <c r="F322" s="12">
        <v>0</v>
      </c>
      <c r="G322" s="12">
        <v>5</v>
      </c>
      <c r="H322" s="12">
        <v>13</v>
      </c>
      <c r="I322" s="12">
        <v>23</v>
      </c>
      <c r="J322" s="12">
        <v>645</v>
      </c>
      <c r="K322" s="12">
        <v>56</v>
      </c>
      <c r="L322" s="34">
        <v>1.8064516129032258</v>
      </c>
      <c r="M322" s="17"/>
    </row>
    <row r="323" spans="1:13" x14ac:dyDescent="0.2">
      <c r="A323" s="10">
        <v>2004</v>
      </c>
      <c r="C323" s="12">
        <v>11</v>
      </c>
      <c r="D323" s="12">
        <v>6</v>
      </c>
      <c r="E323" s="12">
        <v>1</v>
      </c>
      <c r="F323" s="12">
        <v>2</v>
      </c>
      <c r="G323" s="12">
        <v>0</v>
      </c>
      <c r="H323" s="12">
        <v>4</v>
      </c>
      <c r="I323" s="12">
        <v>4</v>
      </c>
      <c r="J323" s="12">
        <v>545</v>
      </c>
      <c r="K323" s="12">
        <v>14</v>
      </c>
      <c r="L323" s="13">
        <v>1.2727272727272727</v>
      </c>
      <c r="M323" s="17"/>
    </row>
    <row r="324" spans="1:13" x14ac:dyDescent="0.2">
      <c r="A324" s="10">
        <v>2005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3">
        <v>0</v>
      </c>
      <c r="M324" s="17"/>
    </row>
    <row r="325" spans="1:13" x14ac:dyDescent="0.2">
      <c r="A325" s="10">
        <v>2006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3">
        <v>0</v>
      </c>
      <c r="M325" s="17"/>
    </row>
    <row r="326" spans="1:13" x14ac:dyDescent="0.2">
      <c r="A326" s="10">
        <v>2007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3">
        <v>0</v>
      </c>
      <c r="M326" s="17"/>
    </row>
    <row r="327" spans="1:13" x14ac:dyDescent="0.2">
      <c r="A327" s="10">
        <v>2008</v>
      </c>
      <c r="C327" s="22">
        <v>51</v>
      </c>
      <c r="D327" s="22">
        <v>32</v>
      </c>
      <c r="E327" s="22">
        <v>14</v>
      </c>
      <c r="F327" s="22">
        <v>6</v>
      </c>
      <c r="G327" s="12">
        <v>2</v>
      </c>
      <c r="H327" s="22">
        <v>22</v>
      </c>
      <c r="I327" s="21">
        <v>25</v>
      </c>
      <c r="J327" s="12">
        <v>627</v>
      </c>
      <c r="K327" s="22">
        <v>79</v>
      </c>
      <c r="L327" s="13">
        <v>1.5490196078431373</v>
      </c>
      <c r="M327" s="17"/>
    </row>
    <row r="328" spans="1:13" x14ac:dyDescent="0.2">
      <c r="A328" s="10">
        <v>2009</v>
      </c>
      <c r="C328" s="12">
        <v>50</v>
      </c>
      <c r="D328" s="12">
        <v>31</v>
      </c>
      <c r="E328" s="12">
        <v>6</v>
      </c>
      <c r="F328" s="12">
        <v>1</v>
      </c>
      <c r="G328" s="12">
        <v>5</v>
      </c>
      <c r="H328" s="12">
        <v>16</v>
      </c>
      <c r="I328" s="21">
        <v>25</v>
      </c>
      <c r="J328" s="12">
        <v>620</v>
      </c>
      <c r="K328" s="12">
        <v>72</v>
      </c>
      <c r="L328" s="13">
        <v>1.44</v>
      </c>
      <c r="M328" s="17"/>
    </row>
    <row r="329" spans="1:13" x14ac:dyDescent="0.2">
      <c r="A329" s="10">
        <v>2010</v>
      </c>
      <c r="C329" s="12">
        <v>45</v>
      </c>
      <c r="D329" s="12">
        <v>24</v>
      </c>
      <c r="E329" s="12">
        <v>6</v>
      </c>
      <c r="F329" s="12">
        <v>0</v>
      </c>
      <c r="G329" s="12">
        <v>4</v>
      </c>
      <c r="H329" s="12">
        <v>14</v>
      </c>
      <c r="I329" s="12">
        <v>15</v>
      </c>
      <c r="J329" s="12">
        <v>533</v>
      </c>
      <c r="K329" s="12">
        <v>53</v>
      </c>
      <c r="L329" s="13">
        <v>1.1777777777777778</v>
      </c>
      <c r="M329" s="17"/>
    </row>
    <row r="330" spans="1:13" x14ac:dyDescent="0.2">
      <c r="A330" s="10">
        <v>2011</v>
      </c>
      <c r="C330" s="12">
        <v>41</v>
      </c>
      <c r="D330" s="12">
        <v>24</v>
      </c>
      <c r="E330" s="12">
        <v>9</v>
      </c>
      <c r="F330" s="12">
        <v>0</v>
      </c>
      <c r="G330" s="12">
        <v>4</v>
      </c>
      <c r="H330" s="12">
        <v>15</v>
      </c>
      <c r="I330" s="12">
        <v>18</v>
      </c>
      <c r="J330" s="12">
        <v>585</v>
      </c>
      <c r="K330" s="12">
        <v>57</v>
      </c>
      <c r="L330" s="13">
        <v>1.3902439024390243</v>
      </c>
      <c r="M330" s="17"/>
    </row>
    <row r="331" spans="1:13" x14ac:dyDescent="0.2">
      <c r="A331" s="10">
        <v>2012</v>
      </c>
      <c r="C331" s="12">
        <v>40</v>
      </c>
      <c r="D331" s="12">
        <v>21</v>
      </c>
      <c r="E331" s="12">
        <v>6</v>
      </c>
      <c r="F331" s="12">
        <v>1</v>
      </c>
      <c r="G331" s="12">
        <v>4</v>
      </c>
      <c r="H331" s="12">
        <v>15</v>
      </c>
      <c r="I331" s="12">
        <v>21</v>
      </c>
      <c r="J331" s="12">
        <v>525</v>
      </c>
      <c r="K331" s="12">
        <v>57</v>
      </c>
      <c r="L331" s="13">
        <v>1.425</v>
      </c>
      <c r="M331" s="17"/>
    </row>
    <row r="332" spans="1:13" x14ac:dyDescent="0.2">
      <c r="A332" s="10">
        <v>2013</v>
      </c>
      <c r="C332" s="12">
        <v>38</v>
      </c>
      <c r="D332" s="12">
        <v>20</v>
      </c>
      <c r="E332" s="12">
        <v>4</v>
      </c>
      <c r="F332" s="12">
        <v>2</v>
      </c>
      <c r="G332" s="12">
        <v>0</v>
      </c>
      <c r="H332" s="12">
        <v>13</v>
      </c>
      <c r="I332" s="12">
        <v>15</v>
      </c>
      <c r="J332" s="12">
        <v>526</v>
      </c>
      <c r="K332" s="12">
        <v>48</v>
      </c>
      <c r="L332" s="13">
        <v>1.26</v>
      </c>
      <c r="M332" s="17"/>
    </row>
    <row r="333" spans="1:13" x14ac:dyDescent="0.2">
      <c r="A333" s="10">
        <v>2014</v>
      </c>
      <c r="C333" s="12">
        <v>40</v>
      </c>
      <c r="D333" s="12">
        <v>23</v>
      </c>
      <c r="E333" s="12">
        <v>11</v>
      </c>
      <c r="F333" s="12">
        <v>2</v>
      </c>
      <c r="G333" s="12">
        <v>2</v>
      </c>
      <c r="H333" s="12">
        <v>15</v>
      </c>
      <c r="I333" s="12">
        <v>19</v>
      </c>
      <c r="J333" s="12">
        <v>575</v>
      </c>
      <c r="K333" s="12">
        <v>57</v>
      </c>
      <c r="L333" s="13">
        <v>1.425</v>
      </c>
      <c r="M333" s="17"/>
    </row>
    <row r="334" spans="1:13" x14ac:dyDescent="0.2">
      <c r="A334" s="10">
        <v>2015</v>
      </c>
      <c r="C334" s="12">
        <v>38</v>
      </c>
      <c r="D334" s="12">
        <v>17</v>
      </c>
      <c r="E334" s="12">
        <v>6</v>
      </c>
      <c r="F334" s="12">
        <v>1</v>
      </c>
      <c r="G334" s="12">
        <v>2</v>
      </c>
      <c r="H334" s="12">
        <v>8</v>
      </c>
      <c r="I334" s="12">
        <v>15</v>
      </c>
      <c r="J334" s="12">
        <v>447</v>
      </c>
      <c r="K334" s="12">
        <v>40</v>
      </c>
      <c r="L334" s="13">
        <v>1.0526315789473684</v>
      </c>
      <c r="M334" s="17"/>
    </row>
    <row r="335" spans="1:13" x14ac:dyDescent="0.2">
      <c r="A335" s="10">
        <v>2016</v>
      </c>
      <c r="C335" s="12">
        <v>40</v>
      </c>
      <c r="D335" s="12">
        <v>21</v>
      </c>
      <c r="E335" s="12">
        <v>5</v>
      </c>
      <c r="F335" s="12">
        <v>2</v>
      </c>
      <c r="G335" s="12">
        <v>2</v>
      </c>
      <c r="H335" s="12">
        <v>12</v>
      </c>
      <c r="I335" s="12">
        <v>14</v>
      </c>
      <c r="J335" s="12">
        <v>525</v>
      </c>
      <c r="K335" s="12">
        <v>47</v>
      </c>
      <c r="L335" s="13">
        <v>1.175</v>
      </c>
      <c r="M335" s="17"/>
    </row>
    <row r="336" spans="1:13" x14ac:dyDescent="0.2">
      <c r="A336" s="10">
        <v>2017</v>
      </c>
      <c r="C336" s="12">
        <v>42</v>
      </c>
      <c r="D336" s="12">
        <v>28</v>
      </c>
      <c r="E336" s="12">
        <v>11</v>
      </c>
      <c r="F336" s="12">
        <v>2</v>
      </c>
      <c r="G336" s="12">
        <v>5</v>
      </c>
      <c r="H336" s="12">
        <v>18</v>
      </c>
      <c r="I336" s="21">
        <v>26</v>
      </c>
      <c r="J336" s="12">
        <v>667</v>
      </c>
      <c r="K336" s="12">
        <v>72</v>
      </c>
      <c r="L336" s="13">
        <v>1.7142857142857142</v>
      </c>
      <c r="M336" s="17"/>
    </row>
    <row r="337" spans="1:13" x14ac:dyDescent="0.2">
      <c r="A337" s="10">
        <v>2018</v>
      </c>
      <c r="C337" s="12">
        <v>48</v>
      </c>
      <c r="D337" s="12">
        <v>26</v>
      </c>
      <c r="E337" s="12">
        <v>12</v>
      </c>
      <c r="F337" s="12">
        <v>4</v>
      </c>
      <c r="G337" s="12">
        <v>3</v>
      </c>
      <c r="H337" s="12">
        <v>20</v>
      </c>
      <c r="I337" s="22">
        <v>28</v>
      </c>
      <c r="J337" s="12">
        <v>542</v>
      </c>
      <c r="K337" s="12">
        <v>74</v>
      </c>
      <c r="L337" s="13">
        <v>1.5416666666666667</v>
      </c>
      <c r="M337" s="17"/>
    </row>
    <row r="338" spans="1:13" x14ac:dyDescent="0.2">
      <c r="A338" s="10">
        <v>2019</v>
      </c>
      <c r="C338" s="12">
        <v>3</v>
      </c>
      <c r="D338" s="12">
        <v>1</v>
      </c>
      <c r="E338" s="12">
        <v>1</v>
      </c>
      <c r="F338" s="12">
        <v>0</v>
      </c>
      <c r="G338" s="12">
        <v>0</v>
      </c>
      <c r="H338" s="12">
        <v>1</v>
      </c>
      <c r="I338" s="21">
        <v>0</v>
      </c>
      <c r="J338" s="12">
        <v>333</v>
      </c>
      <c r="K338" s="12">
        <v>2</v>
      </c>
      <c r="L338" s="13">
        <v>0.66666666666666663</v>
      </c>
    </row>
    <row r="339" spans="1:13" x14ac:dyDescent="0.2">
      <c r="A339" s="10">
        <v>2020</v>
      </c>
      <c r="C339" s="12">
        <v>26</v>
      </c>
      <c r="D339" s="12">
        <v>14</v>
      </c>
      <c r="E339" s="12">
        <v>8</v>
      </c>
      <c r="F339" s="12">
        <v>0</v>
      </c>
      <c r="G339" s="12">
        <v>0</v>
      </c>
      <c r="H339" s="12">
        <v>7</v>
      </c>
      <c r="I339" s="21">
        <v>12</v>
      </c>
      <c r="J339" s="12">
        <v>538</v>
      </c>
      <c r="K339" s="12">
        <v>33</v>
      </c>
      <c r="L339" s="13">
        <v>1.2692307692307692</v>
      </c>
      <c r="M339" s="17"/>
    </row>
    <row r="340" spans="1:13" x14ac:dyDescent="0.2">
      <c r="A340" s="10">
        <v>2021</v>
      </c>
      <c r="C340" s="12">
        <v>23</v>
      </c>
      <c r="D340" s="12">
        <v>12</v>
      </c>
      <c r="E340" s="12">
        <v>2</v>
      </c>
      <c r="F340" s="12">
        <v>0</v>
      </c>
      <c r="G340" s="12">
        <v>0</v>
      </c>
      <c r="H340" s="12">
        <v>5</v>
      </c>
      <c r="I340" s="21">
        <v>8</v>
      </c>
      <c r="J340" s="12">
        <v>522</v>
      </c>
      <c r="K340" s="12">
        <v>25</v>
      </c>
      <c r="L340" s="13">
        <v>1.0869565217391304</v>
      </c>
      <c r="M340" s="17"/>
    </row>
    <row r="341" spans="1:13" x14ac:dyDescent="0.2">
      <c r="A341" s="10">
        <v>2022</v>
      </c>
      <c r="C341" s="12">
        <v>32</v>
      </c>
      <c r="D341" s="12">
        <v>23</v>
      </c>
      <c r="E341" s="12">
        <v>6</v>
      </c>
      <c r="F341" s="12">
        <v>0</v>
      </c>
      <c r="G341" s="12">
        <v>0</v>
      </c>
      <c r="H341" s="12">
        <v>10</v>
      </c>
      <c r="I341" s="21">
        <v>10</v>
      </c>
      <c r="J341" s="22">
        <v>719</v>
      </c>
      <c r="K341" s="12">
        <v>43</v>
      </c>
      <c r="L341" s="13">
        <v>1.34375</v>
      </c>
      <c r="M341" s="17"/>
    </row>
    <row r="342" spans="1:13" x14ac:dyDescent="0.2">
      <c r="A342" s="10">
        <v>2023</v>
      </c>
      <c r="C342" s="12">
        <v>32</v>
      </c>
      <c r="D342" s="12">
        <v>19</v>
      </c>
      <c r="E342" s="12">
        <v>10</v>
      </c>
      <c r="F342" s="12">
        <v>1</v>
      </c>
      <c r="G342" s="12">
        <v>1</v>
      </c>
      <c r="H342" s="12">
        <v>13</v>
      </c>
      <c r="I342" s="21">
        <v>15</v>
      </c>
      <c r="J342" s="21">
        <v>594</v>
      </c>
      <c r="K342" s="12">
        <v>47</v>
      </c>
      <c r="L342" s="13">
        <v>1.47</v>
      </c>
      <c r="M342" s="17"/>
    </row>
    <row r="343" spans="1:13" x14ac:dyDescent="0.2">
      <c r="A343" s="10">
        <v>2024</v>
      </c>
      <c r="C343" s="12">
        <v>26</v>
      </c>
      <c r="D343" s="12">
        <v>16</v>
      </c>
      <c r="E343" s="12">
        <v>3</v>
      </c>
      <c r="F343" s="12">
        <v>1</v>
      </c>
      <c r="G343" s="12">
        <v>1</v>
      </c>
      <c r="H343" s="12">
        <v>13</v>
      </c>
      <c r="I343" s="21">
        <v>12</v>
      </c>
      <c r="J343" s="21">
        <v>615</v>
      </c>
      <c r="K343" s="12">
        <v>41</v>
      </c>
      <c r="L343" s="13">
        <v>1.5769230769230769</v>
      </c>
      <c r="M343" s="17"/>
    </row>
    <row r="344" spans="1:13" x14ac:dyDescent="0.2">
      <c r="A344" s="10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7"/>
    </row>
    <row r="345" spans="1:13" x14ac:dyDescent="0.2">
      <c r="A345" s="10" t="s">
        <v>11</v>
      </c>
      <c r="C345" s="12">
        <f>SUM(C317:C343)</f>
        <v>717</v>
      </c>
      <c r="D345" s="12">
        <f>SUM(D317:D343)</f>
        <v>416</v>
      </c>
      <c r="E345" s="12">
        <f>SUM(E317:E343)</f>
        <v>137</v>
      </c>
      <c r="F345" s="12">
        <f>SUM(F317:F343)</f>
        <v>27</v>
      </c>
      <c r="G345" s="12">
        <f>SUM(G317:G343)</f>
        <v>51</v>
      </c>
      <c r="H345" s="12">
        <f>SUM(H317:H343)</f>
        <v>257</v>
      </c>
      <c r="I345" s="12">
        <f>SUM(I317:I343)</f>
        <v>346</v>
      </c>
      <c r="J345" s="15">
        <f>(D345/C345)</f>
        <v>0.58019525801952576</v>
      </c>
      <c r="K345" s="16">
        <f>SUM(K317:K343)/20</f>
        <v>50.95</v>
      </c>
      <c r="L345" s="5">
        <f>K346/C345</f>
        <v>1.4211994421199443</v>
      </c>
      <c r="M345" s="17"/>
    </row>
    <row r="346" spans="1:13" x14ac:dyDescent="0.2">
      <c r="A346" s="10"/>
      <c r="C346" s="12"/>
      <c r="D346" s="12"/>
      <c r="E346" s="12"/>
      <c r="F346" s="12"/>
      <c r="G346" s="12"/>
      <c r="H346" s="12"/>
      <c r="I346" s="12"/>
      <c r="J346" s="12"/>
      <c r="K346" s="12">
        <f>SUM(K317:K343)</f>
        <v>1019</v>
      </c>
      <c r="L346" s="12"/>
      <c r="M346" s="17"/>
    </row>
    <row r="347" spans="1:13" x14ac:dyDescent="0.2">
      <c r="A347" s="42"/>
      <c r="B347" s="43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3"/>
    </row>
    <row r="348" spans="1:13" ht="12" customHeight="1" x14ac:dyDescent="0.2">
      <c r="A348" s="11"/>
      <c r="C348" s="17"/>
      <c r="D348" s="17"/>
      <c r="E348" s="17"/>
      <c r="F348" s="17"/>
      <c r="G348" s="17"/>
      <c r="H348" s="17"/>
      <c r="I348" s="17"/>
      <c r="J348" s="17"/>
      <c r="K348" s="16"/>
      <c r="L348" s="17"/>
      <c r="M348" s="17"/>
    </row>
    <row r="349" spans="1:13" ht="15.75" x14ac:dyDescent="0.25">
      <c r="A349" s="2" t="s">
        <v>62</v>
      </c>
      <c r="B349" s="3"/>
      <c r="C349" s="2" t="s">
        <v>0</v>
      </c>
      <c r="D349" s="2" t="s">
        <v>1</v>
      </c>
      <c r="E349" s="2" t="s">
        <v>2</v>
      </c>
      <c r="F349" s="2" t="s">
        <v>3</v>
      </c>
      <c r="G349" s="2" t="s">
        <v>4</v>
      </c>
      <c r="H349" s="2" t="s">
        <v>5</v>
      </c>
      <c r="I349" s="2" t="s">
        <v>6</v>
      </c>
      <c r="J349" s="2" t="s">
        <v>7</v>
      </c>
      <c r="K349" s="2" t="s">
        <v>8</v>
      </c>
      <c r="L349" s="2" t="s">
        <v>9</v>
      </c>
    </row>
    <row r="350" spans="1:13" x14ac:dyDescent="0.2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3" x14ac:dyDescent="0.2">
      <c r="A351" s="10">
        <v>2004</v>
      </c>
      <c r="C351" s="21">
        <v>0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3">
        <v>0</v>
      </c>
    </row>
    <row r="352" spans="1:13" x14ac:dyDescent="0.2">
      <c r="A352" s="10">
        <v>2005</v>
      </c>
      <c r="C352" s="21">
        <v>16</v>
      </c>
      <c r="D352" s="21">
        <v>9</v>
      </c>
      <c r="E352" s="21">
        <v>1</v>
      </c>
      <c r="F352" s="21">
        <v>0</v>
      </c>
      <c r="G352" s="21">
        <v>3</v>
      </c>
      <c r="H352" s="21">
        <v>6</v>
      </c>
      <c r="I352" s="21">
        <v>8</v>
      </c>
      <c r="J352" s="21">
        <v>563</v>
      </c>
      <c r="K352" s="21">
        <v>23</v>
      </c>
      <c r="L352" s="23">
        <v>1.4375</v>
      </c>
    </row>
    <row r="353" spans="1:12" x14ac:dyDescent="0.2">
      <c r="A353" s="10">
        <v>2006</v>
      </c>
      <c r="C353" s="21">
        <v>47</v>
      </c>
      <c r="D353" s="22">
        <v>40</v>
      </c>
      <c r="E353" s="21">
        <v>14</v>
      </c>
      <c r="F353" s="21">
        <v>3</v>
      </c>
      <c r="G353" s="21">
        <v>0</v>
      </c>
      <c r="H353" s="22">
        <v>21</v>
      </c>
      <c r="I353" s="21">
        <v>22</v>
      </c>
      <c r="J353" s="21">
        <v>851</v>
      </c>
      <c r="K353" s="22">
        <v>83</v>
      </c>
      <c r="L353" s="23">
        <v>1.7659574468085106</v>
      </c>
    </row>
    <row r="354" spans="1:12" x14ac:dyDescent="0.2">
      <c r="A354" s="10">
        <v>2007</v>
      </c>
      <c r="C354" s="21">
        <v>43</v>
      </c>
      <c r="D354" s="21">
        <v>23</v>
      </c>
      <c r="E354" s="21">
        <v>7</v>
      </c>
      <c r="F354" s="21">
        <v>3</v>
      </c>
      <c r="G354" s="21">
        <v>3</v>
      </c>
      <c r="H354" s="21">
        <v>11</v>
      </c>
      <c r="I354" s="21">
        <v>23</v>
      </c>
      <c r="J354" s="21">
        <v>535</v>
      </c>
      <c r="K354" s="21">
        <v>57</v>
      </c>
      <c r="L354" s="23">
        <v>1.3255813953488371</v>
      </c>
    </row>
    <row r="355" spans="1:12" x14ac:dyDescent="0.2">
      <c r="A355" s="10">
        <v>2008</v>
      </c>
      <c r="C355" s="21">
        <v>0</v>
      </c>
      <c r="D355" s="21">
        <v>0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3">
        <v>0</v>
      </c>
    </row>
    <row r="356" spans="1:12" x14ac:dyDescent="0.2">
      <c r="A356" s="10">
        <v>2009</v>
      </c>
      <c r="C356" s="21">
        <v>39</v>
      </c>
      <c r="D356" s="21">
        <v>25</v>
      </c>
      <c r="E356" s="21">
        <v>7</v>
      </c>
      <c r="F356" s="21">
        <v>0</v>
      </c>
      <c r="G356" s="22">
        <v>4</v>
      </c>
      <c r="H356" s="21">
        <v>13</v>
      </c>
      <c r="I356" s="21">
        <v>20</v>
      </c>
      <c r="J356" s="21">
        <v>641</v>
      </c>
      <c r="K356" s="21">
        <v>58</v>
      </c>
      <c r="L356" s="23">
        <v>1.4871794871794872</v>
      </c>
    </row>
    <row r="357" spans="1:12" x14ac:dyDescent="0.2">
      <c r="A357" s="10">
        <v>2010</v>
      </c>
      <c r="C357" s="21">
        <v>54</v>
      </c>
      <c r="D357" s="21">
        <v>37</v>
      </c>
      <c r="E357" s="21">
        <v>11</v>
      </c>
      <c r="F357" s="21">
        <v>2</v>
      </c>
      <c r="G357" s="21">
        <v>1</v>
      </c>
      <c r="H357" s="21">
        <v>20</v>
      </c>
      <c r="I357" s="21">
        <v>21</v>
      </c>
      <c r="J357" s="21">
        <v>685</v>
      </c>
      <c r="K357" s="21">
        <v>78</v>
      </c>
      <c r="L357" s="23">
        <v>1.4444444444444444</v>
      </c>
    </row>
    <row r="358" spans="1:12" x14ac:dyDescent="0.2">
      <c r="A358" s="10">
        <v>2011</v>
      </c>
      <c r="C358" s="21">
        <v>49</v>
      </c>
      <c r="D358" s="21">
        <v>32</v>
      </c>
      <c r="E358" s="21">
        <v>6</v>
      </c>
      <c r="F358" s="21">
        <v>2</v>
      </c>
      <c r="G358" s="21">
        <v>3</v>
      </c>
      <c r="H358" s="21">
        <v>20</v>
      </c>
      <c r="I358" s="22">
        <v>28</v>
      </c>
      <c r="J358" s="21">
        <v>653</v>
      </c>
      <c r="K358" s="21">
        <v>80</v>
      </c>
      <c r="L358" s="23">
        <v>1.6326530612244898</v>
      </c>
    </row>
    <row r="359" spans="1:12" x14ac:dyDescent="0.2">
      <c r="A359" s="10">
        <v>2012</v>
      </c>
      <c r="C359" s="22">
        <v>52</v>
      </c>
      <c r="D359" s="21">
        <v>29</v>
      </c>
      <c r="E359" s="21">
        <v>8</v>
      </c>
      <c r="F359" s="21">
        <v>2</v>
      </c>
      <c r="G359" s="21">
        <v>1</v>
      </c>
      <c r="H359" s="21">
        <v>16</v>
      </c>
      <c r="I359" s="21">
        <v>16</v>
      </c>
      <c r="J359" s="21">
        <v>558</v>
      </c>
      <c r="K359" s="21">
        <v>61</v>
      </c>
      <c r="L359" s="23">
        <v>1.1730769230769231</v>
      </c>
    </row>
    <row r="360" spans="1:12" x14ac:dyDescent="0.2">
      <c r="A360" s="10">
        <v>2013</v>
      </c>
      <c r="C360" s="21">
        <v>8</v>
      </c>
      <c r="D360" s="21">
        <v>7</v>
      </c>
      <c r="E360" s="21">
        <v>3</v>
      </c>
      <c r="F360" s="21">
        <v>1</v>
      </c>
      <c r="G360" s="21">
        <v>1</v>
      </c>
      <c r="H360" s="21">
        <v>2</v>
      </c>
      <c r="I360" s="21">
        <v>6</v>
      </c>
      <c r="J360" s="22">
        <v>875</v>
      </c>
      <c r="K360" s="21">
        <v>15</v>
      </c>
      <c r="L360" s="34">
        <v>1.875</v>
      </c>
    </row>
    <row r="361" spans="1:12" x14ac:dyDescent="0.2">
      <c r="A361" s="10">
        <v>2014</v>
      </c>
      <c r="C361" s="21">
        <v>49</v>
      </c>
      <c r="D361" s="21">
        <v>34</v>
      </c>
      <c r="E361" s="21">
        <v>7</v>
      </c>
      <c r="F361" s="22">
        <v>4</v>
      </c>
      <c r="G361" s="21">
        <v>0</v>
      </c>
      <c r="H361" s="21">
        <v>16</v>
      </c>
      <c r="I361" s="21">
        <v>21</v>
      </c>
      <c r="J361" s="21">
        <v>694</v>
      </c>
      <c r="K361" s="21">
        <v>71</v>
      </c>
      <c r="L361" s="23">
        <v>1.4489795918367347</v>
      </c>
    </row>
    <row r="362" spans="1:12" x14ac:dyDescent="0.2">
      <c r="A362" s="10">
        <v>2015</v>
      </c>
      <c r="C362" s="21">
        <v>50</v>
      </c>
      <c r="D362" s="21">
        <v>39</v>
      </c>
      <c r="E362" s="21">
        <v>5</v>
      </c>
      <c r="F362" s="21">
        <v>0</v>
      </c>
      <c r="G362" s="21">
        <v>2</v>
      </c>
      <c r="H362" s="21">
        <v>17</v>
      </c>
      <c r="I362" s="21">
        <v>22</v>
      </c>
      <c r="J362" s="21">
        <v>780</v>
      </c>
      <c r="K362" s="21">
        <v>78</v>
      </c>
      <c r="L362" s="23">
        <v>1.56</v>
      </c>
    </row>
    <row r="363" spans="1:12" x14ac:dyDescent="0.2">
      <c r="A363" s="10">
        <v>2016</v>
      </c>
      <c r="C363" s="21">
        <v>49</v>
      </c>
      <c r="D363" s="21">
        <v>34</v>
      </c>
      <c r="E363" s="21">
        <v>9</v>
      </c>
      <c r="F363" s="21">
        <v>1</v>
      </c>
      <c r="G363" s="21">
        <v>2</v>
      </c>
      <c r="H363" s="21">
        <v>19</v>
      </c>
      <c r="I363" s="21">
        <v>22</v>
      </c>
      <c r="J363" s="21">
        <v>694</v>
      </c>
      <c r="K363" s="21">
        <v>75</v>
      </c>
      <c r="L363" s="23">
        <v>1.5306122448979591</v>
      </c>
    </row>
    <row r="364" spans="1:12" x14ac:dyDescent="0.2">
      <c r="A364" s="10">
        <v>2017</v>
      </c>
      <c r="C364" s="21">
        <v>24</v>
      </c>
      <c r="D364" s="21">
        <v>19</v>
      </c>
      <c r="E364" s="21">
        <v>4</v>
      </c>
      <c r="F364" s="21">
        <v>0</v>
      </c>
      <c r="G364" s="21">
        <v>0</v>
      </c>
      <c r="H364" s="21">
        <v>9</v>
      </c>
      <c r="I364" s="21">
        <v>11</v>
      </c>
      <c r="J364" s="21">
        <v>792</v>
      </c>
      <c r="K364" s="21">
        <v>39</v>
      </c>
      <c r="L364" s="23">
        <v>1.625</v>
      </c>
    </row>
    <row r="365" spans="1:12" x14ac:dyDescent="0.2">
      <c r="A365" s="10">
        <v>2018</v>
      </c>
      <c r="C365" s="21">
        <v>27</v>
      </c>
      <c r="D365" s="21">
        <v>20</v>
      </c>
      <c r="E365" s="21">
        <v>7</v>
      </c>
      <c r="F365" s="21">
        <v>1</v>
      </c>
      <c r="G365" s="21">
        <v>0</v>
      </c>
      <c r="H365" s="21">
        <v>12</v>
      </c>
      <c r="I365" s="21">
        <v>17</v>
      </c>
      <c r="J365" s="21">
        <v>741</v>
      </c>
      <c r="K365" s="21">
        <v>49</v>
      </c>
      <c r="L365" s="23">
        <v>1.8148148148148149</v>
      </c>
    </row>
    <row r="366" spans="1:12" x14ac:dyDescent="0.2">
      <c r="A366" s="10">
        <v>2019</v>
      </c>
      <c r="C366" s="21">
        <v>12</v>
      </c>
      <c r="D366" s="21">
        <v>6</v>
      </c>
      <c r="E366" s="21">
        <v>0</v>
      </c>
      <c r="F366" s="21">
        <v>1</v>
      </c>
      <c r="G366" s="21">
        <v>0</v>
      </c>
      <c r="H366" s="21">
        <v>5</v>
      </c>
      <c r="I366" s="21">
        <v>3</v>
      </c>
      <c r="J366" s="21">
        <v>500</v>
      </c>
      <c r="K366" s="21">
        <v>14</v>
      </c>
      <c r="L366" s="23">
        <v>1.1666666666666667</v>
      </c>
    </row>
    <row r="367" spans="1:12" x14ac:dyDescent="0.2">
      <c r="A367" s="10">
        <v>2020</v>
      </c>
      <c r="C367" s="21">
        <v>4</v>
      </c>
      <c r="D367" s="21">
        <v>2</v>
      </c>
      <c r="E367" s="21">
        <v>0</v>
      </c>
      <c r="F367" s="21">
        <v>0</v>
      </c>
      <c r="G367" s="21">
        <v>0</v>
      </c>
      <c r="H367" s="21">
        <v>2</v>
      </c>
      <c r="I367" s="21">
        <v>1</v>
      </c>
      <c r="J367" s="21">
        <v>500</v>
      </c>
      <c r="K367" s="21">
        <v>5</v>
      </c>
      <c r="L367" s="23">
        <v>1.25</v>
      </c>
    </row>
    <row r="368" spans="1:12" x14ac:dyDescent="0.2">
      <c r="A368" s="10">
        <v>2021</v>
      </c>
      <c r="C368" s="21">
        <v>12</v>
      </c>
      <c r="D368" s="21">
        <v>9</v>
      </c>
      <c r="E368" s="21">
        <v>6</v>
      </c>
      <c r="F368" s="21">
        <v>0</v>
      </c>
      <c r="G368" s="21">
        <v>0</v>
      </c>
      <c r="H368" s="21">
        <v>4</v>
      </c>
      <c r="I368" s="21">
        <v>5</v>
      </c>
      <c r="J368" s="21">
        <v>750</v>
      </c>
      <c r="K368" s="21">
        <v>18</v>
      </c>
      <c r="L368" s="23">
        <v>1.5</v>
      </c>
    </row>
    <row r="369" spans="1:13" x14ac:dyDescent="0.2">
      <c r="A369" s="10">
        <v>2022</v>
      </c>
      <c r="C369" s="21">
        <v>44</v>
      </c>
      <c r="D369" s="21">
        <v>22</v>
      </c>
      <c r="E369" s="21">
        <v>4</v>
      </c>
      <c r="F369" s="21">
        <v>1</v>
      </c>
      <c r="G369" s="21">
        <v>0</v>
      </c>
      <c r="H369" s="21">
        <v>9</v>
      </c>
      <c r="I369" s="21">
        <v>13</v>
      </c>
      <c r="J369" s="21">
        <v>500</v>
      </c>
      <c r="K369" s="21">
        <v>44</v>
      </c>
      <c r="L369" s="23">
        <v>1</v>
      </c>
    </row>
    <row r="370" spans="1:13" x14ac:dyDescent="0.2">
      <c r="A370" s="10">
        <v>2023</v>
      </c>
      <c r="C370" s="21">
        <v>51</v>
      </c>
      <c r="D370" s="21">
        <v>35</v>
      </c>
      <c r="E370" s="21">
        <v>9</v>
      </c>
      <c r="F370" s="21">
        <v>0</v>
      </c>
      <c r="G370" s="21">
        <v>0</v>
      </c>
      <c r="H370" s="21">
        <v>16</v>
      </c>
      <c r="I370" s="21">
        <v>23</v>
      </c>
      <c r="J370" s="21">
        <v>686</v>
      </c>
      <c r="K370" s="21">
        <v>74</v>
      </c>
      <c r="L370" s="23">
        <v>1.45</v>
      </c>
    </row>
    <row r="371" spans="1:13" x14ac:dyDescent="0.2">
      <c r="A371" s="10">
        <v>2024</v>
      </c>
      <c r="C371" s="21">
        <v>46</v>
      </c>
      <c r="D371" s="21">
        <v>35</v>
      </c>
      <c r="E371" s="22">
        <v>15</v>
      </c>
      <c r="F371" s="21">
        <v>1</v>
      </c>
      <c r="G371" s="21">
        <v>1</v>
      </c>
      <c r="H371" s="22">
        <v>21</v>
      </c>
      <c r="I371" s="21">
        <v>19</v>
      </c>
      <c r="J371" s="21">
        <v>761</v>
      </c>
      <c r="K371" s="21">
        <v>75</v>
      </c>
      <c r="L371" s="23">
        <v>1.6304347826086956</v>
      </c>
    </row>
    <row r="372" spans="1:13" x14ac:dyDescent="0.2">
      <c r="A372" s="10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3" x14ac:dyDescent="0.2">
      <c r="A373" s="10" t="s">
        <v>11</v>
      </c>
      <c r="C373" s="1">
        <f t="shared" ref="C373:I373" si="15">SUM(C351:C371)</f>
        <v>676</v>
      </c>
      <c r="D373" s="1">
        <f t="shared" si="15"/>
        <v>457</v>
      </c>
      <c r="E373" s="1">
        <f t="shared" si="15"/>
        <v>123</v>
      </c>
      <c r="F373" s="1">
        <f t="shared" si="15"/>
        <v>22</v>
      </c>
      <c r="G373" s="1">
        <f t="shared" si="15"/>
        <v>21</v>
      </c>
      <c r="H373" s="1">
        <f t="shared" si="15"/>
        <v>239</v>
      </c>
      <c r="I373" s="1">
        <f t="shared" si="15"/>
        <v>301</v>
      </c>
      <c r="J373" s="14">
        <f>(D373/C373)</f>
        <v>0.67603550295857984</v>
      </c>
      <c r="K373" s="6">
        <f>SUM(K351:K371)/16</f>
        <v>62.3125</v>
      </c>
      <c r="L373" s="5">
        <f>K374/C373</f>
        <v>1.4748520710059172</v>
      </c>
    </row>
    <row r="374" spans="1:13" x14ac:dyDescent="0.2">
      <c r="A374" s="10"/>
      <c r="C374" s="1"/>
      <c r="D374" s="1"/>
      <c r="E374" s="1"/>
      <c r="F374" s="1"/>
      <c r="G374" s="1"/>
      <c r="H374" s="1"/>
      <c r="I374" s="1"/>
      <c r="J374" s="1"/>
      <c r="K374" s="1">
        <f>SUM(K351:K371)</f>
        <v>997</v>
      </c>
      <c r="L374" s="1"/>
    </row>
    <row r="375" spans="1:13" x14ac:dyDescent="0.2">
      <c r="A375" s="42"/>
      <c r="B375" s="43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3"/>
    </row>
    <row r="376" spans="1:13" x14ac:dyDescent="0.2">
      <c r="A376" s="10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3" ht="15.75" x14ac:dyDescent="0.25">
      <c r="A377" s="2" t="s">
        <v>63</v>
      </c>
      <c r="B377" s="3"/>
      <c r="C377" s="18" t="s">
        <v>0</v>
      </c>
      <c r="D377" s="18" t="s">
        <v>1</v>
      </c>
      <c r="E377" s="18" t="s">
        <v>2</v>
      </c>
      <c r="F377" s="18" t="s">
        <v>3</v>
      </c>
      <c r="G377" s="18" t="s">
        <v>4</v>
      </c>
      <c r="H377" s="18" t="s">
        <v>5</v>
      </c>
      <c r="I377" s="18" t="s">
        <v>6</v>
      </c>
      <c r="J377" s="18" t="s">
        <v>7</v>
      </c>
      <c r="K377" s="18" t="s">
        <v>8</v>
      </c>
      <c r="L377" s="18" t="s">
        <v>9</v>
      </c>
      <c r="M377" s="17"/>
    </row>
    <row r="378" spans="1:13" x14ac:dyDescent="0.2">
      <c r="A378" s="10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7"/>
    </row>
    <row r="379" spans="1:13" x14ac:dyDescent="0.2">
      <c r="A379" s="10">
        <v>2005</v>
      </c>
      <c r="C379" s="21">
        <v>1</v>
      </c>
      <c r="D379" s="21">
        <v>0</v>
      </c>
      <c r="E379" s="21">
        <v>0</v>
      </c>
      <c r="F379" s="21">
        <v>0</v>
      </c>
      <c r="G379" s="21">
        <v>0</v>
      </c>
      <c r="H379" s="21">
        <v>0</v>
      </c>
      <c r="I379" s="21">
        <v>1</v>
      </c>
      <c r="J379" s="21">
        <v>0</v>
      </c>
      <c r="K379" s="21">
        <v>1</v>
      </c>
      <c r="L379" s="23">
        <v>1</v>
      </c>
      <c r="M379" s="17"/>
    </row>
    <row r="380" spans="1:13" x14ac:dyDescent="0.2">
      <c r="A380" s="10">
        <v>2006</v>
      </c>
      <c r="C380" s="21">
        <v>40</v>
      </c>
      <c r="D380" s="21">
        <v>22</v>
      </c>
      <c r="E380" s="22">
        <v>9</v>
      </c>
      <c r="F380" s="21">
        <v>2</v>
      </c>
      <c r="G380" s="21">
        <v>0</v>
      </c>
      <c r="H380" s="21">
        <v>13</v>
      </c>
      <c r="I380" s="21">
        <v>12</v>
      </c>
      <c r="J380" s="21">
        <v>550</v>
      </c>
      <c r="K380" s="21">
        <v>47</v>
      </c>
      <c r="L380" s="23">
        <v>1.175</v>
      </c>
      <c r="M380" s="17"/>
    </row>
    <row r="381" spans="1:13" x14ac:dyDescent="0.2">
      <c r="A381" s="10">
        <v>2007</v>
      </c>
      <c r="B381" s="17"/>
      <c r="C381" s="21">
        <v>48</v>
      </c>
      <c r="D381" s="21">
        <v>24</v>
      </c>
      <c r="E381" s="21">
        <v>6</v>
      </c>
      <c r="F381" s="21">
        <v>2</v>
      </c>
      <c r="G381" s="21">
        <v>3</v>
      </c>
      <c r="H381" s="21">
        <v>15</v>
      </c>
      <c r="I381" s="21">
        <v>15</v>
      </c>
      <c r="J381" s="21">
        <v>500</v>
      </c>
      <c r="K381" s="21">
        <v>54</v>
      </c>
      <c r="L381" s="23">
        <v>1.125</v>
      </c>
      <c r="M381" s="17"/>
    </row>
    <row r="382" spans="1:13" x14ac:dyDescent="0.2">
      <c r="A382" s="10">
        <v>2008</v>
      </c>
      <c r="B382" s="17"/>
      <c r="C382" s="21">
        <v>49</v>
      </c>
      <c r="D382" s="21">
        <v>29</v>
      </c>
      <c r="E382" s="22">
        <v>9</v>
      </c>
      <c r="F382" s="21">
        <v>0</v>
      </c>
      <c r="G382" s="22">
        <v>6</v>
      </c>
      <c r="H382" s="21">
        <v>19</v>
      </c>
      <c r="I382" s="21">
        <v>20</v>
      </c>
      <c r="J382" s="21">
        <v>592</v>
      </c>
      <c r="K382" s="21">
        <v>68</v>
      </c>
      <c r="L382" s="23">
        <v>1.3877551020408163</v>
      </c>
      <c r="M382" s="17"/>
    </row>
    <row r="383" spans="1:13" x14ac:dyDescent="0.2">
      <c r="A383" s="10">
        <v>2009</v>
      </c>
      <c r="B383" s="17"/>
      <c r="C383" s="21">
        <v>42</v>
      </c>
      <c r="D383" s="21">
        <v>28</v>
      </c>
      <c r="E383" s="21">
        <v>8</v>
      </c>
      <c r="F383" s="21">
        <v>2</v>
      </c>
      <c r="G383" s="21">
        <v>1</v>
      </c>
      <c r="H383" s="21">
        <v>15</v>
      </c>
      <c r="I383" s="22">
        <v>21</v>
      </c>
      <c r="J383" s="21">
        <v>667</v>
      </c>
      <c r="K383" s="21">
        <v>64</v>
      </c>
      <c r="L383" s="34">
        <v>1.5238095238095237</v>
      </c>
      <c r="M383" s="17"/>
    </row>
    <row r="384" spans="1:13" x14ac:dyDescent="0.2">
      <c r="A384" s="10">
        <v>2010</v>
      </c>
      <c r="B384" s="17"/>
      <c r="C384" s="21">
        <v>42</v>
      </c>
      <c r="D384" s="21">
        <v>18</v>
      </c>
      <c r="E384" s="21">
        <v>5</v>
      </c>
      <c r="F384" s="21">
        <v>0</v>
      </c>
      <c r="G384" s="21">
        <v>1</v>
      </c>
      <c r="H384" s="21">
        <v>10</v>
      </c>
      <c r="I384" s="21">
        <v>8</v>
      </c>
      <c r="J384" s="21">
        <v>429</v>
      </c>
      <c r="K384" s="21">
        <v>36</v>
      </c>
      <c r="L384" s="23">
        <v>0.8571428571428571</v>
      </c>
      <c r="M384" s="17"/>
    </row>
    <row r="385" spans="1:13" x14ac:dyDescent="0.2">
      <c r="A385" s="10">
        <v>2011</v>
      </c>
      <c r="B385" s="17"/>
      <c r="C385" s="21">
        <v>45</v>
      </c>
      <c r="D385" s="21">
        <v>25</v>
      </c>
      <c r="E385" s="21">
        <v>7</v>
      </c>
      <c r="F385" s="21">
        <v>2</v>
      </c>
      <c r="G385" s="21">
        <v>1</v>
      </c>
      <c r="H385" s="21">
        <v>13</v>
      </c>
      <c r="I385" s="21">
        <v>20</v>
      </c>
      <c r="J385" s="21">
        <v>556</v>
      </c>
      <c r="K385" s="21">
        <v>58</v>
      </c>
      <c r="L385" s="23">
        <v>1.288888888888889</v>
      </c>
      <c r="M385" s="17"/>
    </row>
    <row r="386" spans="1:13" x14ac:dyDescent="0.2">
      <c r="A386" s="10">
        <v>2012</v>
      </c>
      <c r="B386" s="17"/>
      <c r="C386" s="21">
        <v>40</v>
      </c>
      <c r="D386" s="21">
        <v>23</v>
      </c>
      <c r="E386" s="21">
        <v>5</v>
      </c>
      <c r="F386" s="21">
        <v>1</v>
      </c>
      <c r="G386" s="21">
        <v>2</v>
      </c>
      <c r="H386" s="21">
        <v>13</v>
      </c>
      <c r="I386" s="21">
        <v>15</v>
      </c>
      <c r="J386" s="21">
        <v>575</v>
      </c>
      <c r="K386" s="21">
        <v>51</v>
      </c>
      <c r="L386" s="23">
        <v>1.2749999999999999</v>
      </c>
      <c r="M386" s="17"/>
    </row>
    <row r="387" spans="1:13" x14ac:dyDescent="0.2">
      <c r="A387" s="10">
        <v>2013</v>
      </c>
      <c r="B387" s="17"/>
      <c r="C387" s="21">
        <v>40</v>
      </c>
      <c r="D387" s="21">
        <v>24</v>
      </c>
      <c r="E387" s="21">
        <v>3</v>
      </c>
      <c r="F387" s="21">
        <v>0</v>
      </c>
      <c r="G387" s="21">
        <v>1</v>
      </c>
      <c r="H387" s="21">
        <v>18</v>
      </c>
      <c r="I387" s="21">
        <v>14</v>
      </c>
      <c r="J387" s="21">
        <v>600</v>
      </c>
      <c r="K387" s="21">
        <v>56</v>
      </c>
      <c r="L387" s="23">
        <v>1.4</v>
      </c>
      <c r="M387" s="17"/>
    </row>
    <row r="388" spans="1:13" x14ac:dyDescent="0.2">
      <c r="A388" s="10">
        <v>2014</v>
      </c>
      <c r="B388" s="17"/>
      <c r="C388" s="21">
        <v>42</v>
      </c>
      <c r="D388" s="21">
        <v>27</v>
      </c>
      <c r="E388" s="21">
        <v>6</v>
      </c>
      <c r="F388" s="22">
        <v>3</v>
      </c>
      <c r="G388" s="21">
        <v>0</v>
      </c>
      <c r="H388" s="21">
        <v>16</v>
      </c>
      <c r="I388" s="21">
        <v>13</v>
      </c>
      <c r="J388" s="21">
        <v>643</v>
      </c>
      <c r="K388" s="21">
        <v>56</v>
      </c>
      <c r="L388" s="23">
        <v>1.3333333333333333</v>
      </c>
      <c r="M388" s="17"/>
    </row>
    <row r="389" spans="1:13" x14ac:dyDescent="0.2">
      <c r="A389" s="10">
        <v>2015</v>
      </c>
      <c r="B389" s="17"/>
      <c r="C389" s="21">
        <v>40</v>
      </c>
      <c r="D389" s="21">
        <v>24</v>
      </c>
      <c r="E389" s="21">
        <v>8</v>
      </c>
      <c r="F389" s="21">
        <v>2</v>
      </c>
      <c r="G389" s="21">
        <v>4</v>
      </c>
      <c r="H389" s="21">
        <v>18</v>
      </c>
      <c r="I389" s="21">
        <v>14</v>
      </c>
      <c r="J389" s="21">
        <v>600</v>
      </c>
      <c r="K389" s="21">
        <v>56</v>
      </c>
      <c r="L389" s="23">
        <v>1.4</v>
      </c>
      <c r="M389" s="17"/>
    </row>
    <row r="390" spans="1:13" x14ac:dyDescent="0.2">
      <c r="A390" s="10">
        <v>2016</v>
      </c>
      <c r="B390" s="17"/>
      <c r="C390" s="21">
        <v>43</v>
      </c>
      <c r="D390" s="21">
        <v>25</v>
      </c>
      <c r="E390" s="21">
        <v>3</v>
      </c>
      <c r="F390" s="21">
        <v>0</v>
      </c>
      <c r="G390" s="21">
        <v>5</v>
      </c>
      <c r="H390" s="21">
        <v>17</v>
      </c>
      <c r="I390" s="21">
        <v>20</v>
      </c>
      <c r="J390" s="21">
        <v>581</v>
      </c>
      <c r="K390" s="21">
        <v>62</v>
      </c>
      <c r="L390" s="23">
        <v>1.441860465116279</v>
      </c>
      <c r="M390" s="17"/>
    </row>
    <row r="391" spans="1:13" x14ac:dyDescent="0.2">
      <c r="A391" s="10">
        <v>2017</v>
      </c>
      <c r="B391" s="17"/>
      <c r="C391" s="21">
        <v>24</v>
      </c>
      <c r="D391" s="21">
        <v>14</v>
      </c>
      <c r="E391" s="21">
        <v>4</v>
      </c>
      <c r="F391" s="21">
        <v>0</v>
      </c>
      <c r="G391" s="21">
        <v>0</v>
      </c>
      <c r="H391" s="21">
        <v>8</v>
      </c>
      <c r="I391" s="21">
        <v>3</v>
      </c>
      <c r="J391" s="21">
        <v>583</v>
      </c>
      <c r="K391" s="21">
        <v>25</v>
      </c>
      <c r="L391" s="23">
        <v>1.0416666666666667</v>
      </c>
      <c r="M391" s="17"/>
    </row>
    <row r="392" spans="1:13" x14ac:dyDescent="0.2">
      <c r="A392" s="10">
        <v>2018</v>
      </c>
      <c r="B392" s="17"/>
      <c r="C392" s="22">
        <v>53</v>
      </c>
      <c r="D392" s="22">
        <v>34</v>
      </c>
      <c r="E392" s="22">
        <v>9</v>
      </c>
      <c r="F392" s="21">
        <v>2</v>
      </c>
      <c r="G392" s="21">
        <v>3</v>
      </c>
      <c r="H392" s="22">
        <v>24</v>
      </c>
      <c r="I392" s="21">
        <v>19</v>
      </c>
      <c r="J392" s="21">
        <v>642</v>
      </c>
      <c r="K392" s="22">
        <v>77</v>
      </c>
      <c r="L392" s="23">
        <v>1.4528301886792452</v>
      </c>
      <c r="M392" s="17"/>
    </row>
    <row r="393" spans="1:13" x14ac:dyDescent="0.2">
      <c r="A393" s="10">
        <v>2019</v>
      </c>
      <c r="B393" s="17"/>
      <c r="C393" s="21">
        <v>40</v>
      </c>
      <c r="D393" s="21">
        <v>25</v>
      </c>
      <c r="E393" s="21">
        <v>4</v>
      </c>
      <c r="F393" s="21">
        <v>2</v>
      </c>
      <c r="G393" s="21">
        <v>0</v>
      </c>
      <c r="H393" s="21">
        <v>14</v>
      </c>
      <c r="I393" s="21">
        <v>10</v>
      </c>
      <c r="J393" s="21">
        <v>625</v>
      </c>
      <c r="K393" s="21">
        <v>49</v>
      </c>
      <c r="L393" s="23">
        <v>1.2250000000000001</v>
      </c>
      <c r="M393" s="17"/>
    </row>
    <row r="394" spans="1:13" x14ac:dyDescent="0.2">
      <c r="A394" s="10">
        <v>2020</v>
      </c>
      <c r="B394" s="17"/>
      <c r="C394" s="21">
        <v>27</v>
      </c>
      <c r="D394" s="21">
        <v>15</v>
      </c>
      <c r="E394" s="21">
        <v>0</v>
      </c>
      <c r="F394" s="21">
        <v>0</v>
      </c>
      <c r="G394" s="21">
        <v>1</v>
      </c>
      <c r="H394" s="21">
        <v>10</v>
      </c>
      <c r="I394" s="21">
        <v>7</v>
      </c>
      <c r="J394" s="21">
        <v>556</v>
      </c>
      <c r="K394" s="21">
        <v>32</v>
      </c>
      <c r="L394" s="23">
        <v>1.1851851851851851</v>
      </c>
      <c r="M394" s="17"/>
    </row>
    <row r="395" spans="1:13" x14ac:dyDescent="0.2">
      <c r="A395" s="10">
        <v>2021</v>
      </c>
      <c r="B395" s="17"/>
      <c r="C395" s="21">
        <v>28</v>
      </c>
      <c r="D395" s="21">
        <v>15</v>
      </c>
      <c r="E395" s="21">
        <v>3</v>
      </c>
      <c r="F395" s="21">
        <v>0</v>
      </c>
      <c r="G395" s="21">
        <v>0</v>
      </c>
      <c r="H395" s="21">
        <v>9</v>
      </c>
      <c r="I395" s="21">
        <v>1</v>
      </c>
      <c r="J395" s="21">
        <v>536</v>
      </c>
      <c r="K395" s="21">
        <v>25</v>
      </c>
      <c r="L395" s="23">
        <v>0.8928571428571429</v>
      </c>
      <c r="M395" s="17"/>
    </row>
    <row r="396" spans="1:13" x14ac:dyDescent="0.2">
      <c r="A396" s="10">
        <v>2022</v>
      </c>
      <c r="B396" s="17"/>
      <c r="C396" s="21">
        <v>50</v>
      </c>
      <c r="D396" s="21">
        <v>28</v>
      </c>
      <c r="E396" s="21">
        <v>2</v>
      </c>
      <c r="F396" s="21">
        <v>1</v>
      </c>
      <c r="G396" s="21">
        <v>3</v>
      </c>
      <c r="H396" s="21">
        <v>21</v>
      </c>
      <c r="I396" s="21">
        <v>19</v>
      </c>
      <c r="J396" s="21">
        <v>560</v>
      </c>
      <c r="K396" s="21">
        <v>68</v>
      </c>
      <c r="L396" s="23">
        <v>1.36</v>
      </c>
      <c r="M396" s="17"/>
    </row>
    <row r="397" spans="1:13" x14ac:dyDescent="0.2">
      <c r="A397" s="10">
        <v>2023</v>
      </c>
      <c r="B397" s="17"/>
      <c r="C397" s="21">
        <v>29</v>
      </c>
      <c r="D397" s="21">
        <v>21</v>
      </c>
      <c r="E397" s="21">
        <v>2</v>
      </c>
      <c r="F397" s="21">
        <v>2</v>
      </c>
      <c r="G397" s="21">
        <v>0</v>
      </c>
      <c r="H397" s="21">
        <v>10</v>
      </c>
      <c r="I397" s="21">
        <v>8</v>
      </c>
      <c r="J397" s="22">
        <v>724</v>
      </c>
      <c r="K397" s="21">
        <v>39</v>
      </c>
      <c r="L397" s="23">
        <v>1.34</v>
      </c>
      <c r="M397" s="17"/>
    </row>
    <row r="398" spans="1:13" x14ac:dyDescent="0.2">
      <c r="A398" s="10">
        <v>2024</v>
      </c>
      <c r="B398" s="17"/>
      <c r="C398" s="21">
        <v>39</v>
      </c>
      <c r="D398" s="21">
        <v>27</v>
      </c>
      <c r="E398" s="21">
        <v>5</v>
      </c>
      <c r="F398" s="21">
        <v>2</v>
      </c>
      <c r="G398" s="21">
        <v>1</v>
      </c>
      <c r="H398" s="21">
        <v>18</v>
      </c>
      <c r="I398" s="21">
        <v>14</v>
      </c>
      <c r="J398" s="21">
        <v>692</v>
      </c>
      <c r="K398" s="21">
        <v>59</v>
      </c>
      <c r="L398" s="23">
        <v>1.5128205128205128</v>
      </c>
      <c r="M398" s="17"/>
    </row>
    <row r="399" spans="1:13" x14ac:dyDescent="0.2">
      <c r="A399" s="10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7"/>
    </row>
    <row r="400" spans="1:13" x14ac:dyDescent="0.2">
      <c r="A400" s="10" t="s">
        <v>11</v>
      </c>
      <c r="C400" s="12">
        <f t="shared" ref="C400:I400" si="16">SUM(C379:C398)</f>
        <v>762</v>
      </c>
      <c r="D400" s="12">
        <f t="shared" si="16"/>
        <v>448</v>
      </c>
      <c r="E400" s="12">
        <f t="shared" si="16"/>
        <v>98</v>
      </c>
      <c r="F400" s="12">
        <f t="shared" si="16"/>
        <v>23</v>
      </c>
      <c r="G400" s="12">
        <f t="shared" si="16"/>
        <v>32</v>
      </c>
      <c r="H400" s="12">
        <f t="shared" si="16"/>
        <v>281</v>
      </c>
      <c r="I400" s="12">
        <f t="shared" si="16"/>
        <v>254</v>
      </c>
      <c r="J400" s="15">
        <f>(D400/C400)</f>
        <v>0.5879265091863517</v>
      </c>
      <c r="K400" s="16">
        <f>SUM(K379:K398)/19</f>
        <v>51.736842105263158</v>
      </c>
      <c r="L400" s="13">
        <f>K401/C400</f>
        <v>1.2900262467191601</v>
      </c>
      <c r="M400" s="17"/>
    </row>
    <row r="401" spans="1:13" ht="12" customHeight="1" x14ac:dyDescent="0.2">
      <c r="A401" s="11"/>
      <c r="C401" s="17"/>
      <c r="D401" s="17"/>
      <c r="E401" s="17"/>
      <c r="F401" s="17"/>
      <c r="G401" s="17"/>
      <c r="H401" s="17"/>
      <c r="I401" s="17"/>
      <c r="J401" s="17"/>
      <c r="K401" s="16">
        <f>SUM(K379:K398)</f>
        <v>983</v>
      </c>
      <c r="L401" s="17"/>
      <c r="M401" s="17"/>
    </row>
    <row r="402" spans="1:13" ht="12" customHeight="1" x14ac:dyDescent="0.2">
      <c r="A402" s="45"/>
      <c r="B402" s="43"/>
      <c r="C402" s="43"/>
      <c r="D402" s="43"/>
      <c r="E402" s="43"/>
      <c r="F402" s="43"/>
      <c r="G402" s="43"/>
      <c r="H402" s="43"/>
      <c r="I402" s="43"/>
      <c r="J402" s="43"/>
      <c r="K402" s="46"/>
      <c r="L402" s="43"/>
      <c r="M402" s="43"/>
    </row>
    <row r="403" spans="1:13" x14ac:dyDescent="0.2">
      <c r="A403" s="42"/>
      <c r="B403" s="43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3"/>
    </row>
    <row r="404" spans="1:13" ht="12" customHeight="1" x14ac:dyDescent="0.2">
      <c r="A404" s="11"/>
      <c r="C404" s="17"/>
      <c r="D404" s="17"/>
      <c r="E404" s="17"/>
      <c r="F404" s="17"/>
      <c r="G404" s="17"/>
      <c r="H404" s="17"/>
      <c r="I404" s="17"/>
      <c r="J404" s="17"/>
      <c r="K404" s="16"/>
      <c r="L404" s="17"/>
      <c r="M404" s="17"/>
    </row>
    <row r="405" spans="1:13" ht="15.75" x14ac:dyDescent="0.25">
      <c r="A405" s="2" t="s">
        <v>17</v>
      </c>
      <c r="B405" s="3"/>
      <c r="C405" s="2" t="s">
        <v>0</v>
      </c>
      <c r="D405" s="2" t="s">
        <v>1</v>
      </c>
      <c r="E405" s="2" t="s">
        <v>2</v>
      </c>
      <c r="F405" s="2" t="s">
        <v>3</v>
      </c>
      <c r="G405" s="2" t="s">
        <v>4</v>
      </c>
      <c r="H405" s="2" t="s">
        <v>5</v>
      </c>
      <c r="I405" s="2" t="s">
        <v>6</v>
      </c>
      <c r="J405" s="2" t="s">
        <v>7</v>
      </c>
      <c r="K405" s="2" t="s">
        <v>8</v>
      </c>
      <c r="L405" s="2" t="s">
        <v>9</v>
      </c>
      <c r="M405" s="17"/>
    </row>
    <row r="406" spans="1:13" x14ac:dyDescent="0.2">
      <c r="A406" s="1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7"/>
    </row>
    <row r="407" spans="1:13" x14ac:dyDescent="0.2">
      <c r="A407" s="10">
        <v>1998</v>
      </c>
      <c r="C407" s="12">
        <v>23</v>
      </c>
      <c r="D407" s="12">
        <v>17</v>
      </c>
      <c r="E407" s="12">
        <v>4</v>
      </c>
      <c r="F407" s="12">
        <v>0</v>
      </c>
      <c r="G407" s="12">
        <v>0</v>
      </c>
      <c r="H407" s="12">
        <v>12</v>
      </c>
      <c r="I407" s="12">
        <v>5</v>
      </c>
      <c r="J407" s="12">
        <v>739</v>
      </c>
      <c r="K407" s="1">
        <f t="shared" ref="K407:K420" si="17">D407+H407+I407</f>
        <v>34</v>
      </c>
      <c r="L407" s="13">
        <v>1.48</v>
      </c>
      <c r="M407" s="17"/>
    </row>
    <row r="408" spans="1:13" x14ac:dyDescent="0.2">
      <c r="A408" s="10">
        <v>1999</v>
      </c>
      <c r="C408" s="21">
        <v>37</v>
      </c>
      <c r="D408" s="21">
        <v>28</v>
      </c>
      <c r="E408" s="7">
        <v>7</v>
      </c>
      <c r="F408" s="21">
        <v>2</v>
      </c>
      <c r="G408" s="7">
        <v>1</v>
      </c>
      <c r="H408" s="7">
        <v>18</v>
      </c>
      <c r="I408" s="21">
        <v>12</v>
      </c>
      <c r="J408" s="7">
        <v>757</v>
      </c>
      <c r="K408" s="22">
        <f t="shared" si="17"/>
        <v>58</v>
      </c>
      <c r="L408" s="20">
        <v>1.57</v>
      </c>
      <c r="M408" s="17"/>
    </row>
    <row r="409" spans="1:13" x14ac:dyDescent="0.2">
      <c r="A409" s="10">
        <v>2000</v>
      </c>
      <c r="C409" s="12">
        <v>33</v>
      </c>
      <c r="D409" s="12">
        <v>24</v>
      </c>
      <c r="E409" s="12">
        <v>4</v>
      </c>
      <c r="F409" s="12">
        <v>0</v>
      </c>
      <c r="G409" s="12">
        <v>0</v>
      </c>
      <c r="H409" s="12">
        <v>14</v>
      </c>
      <c r="I409" s="12">
        <v>7</v>
      </c>
      <c r="J409" s="12">
        <v>727</v>
      </c>
      <c r="K409" s="1">
        <f t="shared" si="17"/>
        <v>45</v>
      </c>
      <c r="L409" s="13">
        <v>1.36</v>
      </c>
      <c r="M409" s="17"/>
    </row>
    <row r="410" spans="1:13" x14ac:dyDescent="0.2">
      <c r="A410" s="10">
        <v>2001</v>
      </c>
      <c r="C410" s="12">
        <v>32</v>
      </c>
      <c r="D410" s="12">
        <v>16</v>
      </c>
      <c r="E410" s="12">
        <v>2</v>
      </c>
      <c r="F410" s="12">
        <v>1</v>
      </c>
      <c r="G410" s="12">
        <v>0</v>
      </c>
      <c r="H410" s="12">
        <v>6</v>
      </c>
      <c r="I410" s="12">
        <v>3</v>
      </c>
      <c r="J410" s="12">
        <v>500</v>
      </c>
      <c r="K410" s="1">
        <f t="shared" si="17"/>
        <v>25</v>
      </c>
      <c r="L410" s="13">
        <v>0.78</v>
      </c>
      <c r="M410" s="17"/>
    </row>
    <row r="411" spans="1:13" x14ac:dyDescent="0.2">
      <c r="A411" s="10">
        <v>2002</v>
      </c>
      <c r="C411" s="12">
        <v>25</v>
      </c>
      <c r="D411" s="12">
        <v>15</v>
      </c>
      <c r="E411" s="12">
        <v>4</v>
      </c>
      <c r="F411" s="12">
        <v>0</v>
      </c>
      <c r="G411" s="7">
        <v>1</v>
      </c>
      <c r="H411" s="12">
        <v>11</v>
      </c>
      <c r="I411" s="12">
        <v>5</v>
      </c>
      <c r="J411" s="12">
        <v>600</v>
      </c>
      <c r="K411" s="1">
        <f t="shared" si="17"/>
        <v>31</v>
      </c>
      <c r="L411" s="13">
        <v>1.24</v>
      </c>
      <c r="M411" s="17"/>
    </row>
    <row r="412" spans="1:13" x14ac:dyDescent="0.2">
      <c r="A412" s="10">
        <v>2003</v>
      </c>
      <c r="C412" s="12">
        <v>33</v>
      </c>
      <c r="D412" s="12">
        <v>17</v>
      </c>
      <c r="E412" s="12">
        <v>1</v>
      </c>
      <c r="F412" s="12">
        <v>0</v>
      </c>
      <c r="G412" s="12">
        <v>0</v>
      </c>
      <c r="H412" s="12">
        <v>8</v>
      </c>
      <c r="I412" s="12">
        <v>5</v>
      </c>
      <c r="J412" s="12">
        <v>515</v>
      </c>
      <c r="K412" s="1">
        <f t="shared" si="17"/>
        <v>30</v>
      </c>
      <c r="L412" s="13">
        <v>0.97</v>
      </c>
      <c r="M412" s="17"/>
    </row>
    <row r="413" spans="1:13" x14ac:dyDescent="0.2">
      <c r="A413" s="10">
        <v>2004</v>
      </c>
      <c r="C413" s="12">
        <v>36</v>
      </c>
      <c r="D413" s="12">
        <v>19</v>
      </c>
      <c r="E413" s="12">
        <v>2</v>
      </c>
      <c r="F413" s="12">
        <v>0</v>
      </c>
      <c r="G413" s="12">
        <v>0</v>
      </c>
      <c r="H413" s="12">
        <v>9</v>
      </c>
      <c r="I413" s="12">
        <v>5</v>
      </c>
      <c r="J413" s="12">
        <v>528</v>
      </c>
      <c r="K413" s="1">
        <f t="shared" si="17"/>
        <v>33</v>
      </c>
      <c r="L413" s="13">
        <v>1</v>
      </c>
      <c r="M413" s="17"/>
    </row>
    <row r="414" spans="1:13" x14ac:dyDescent="0.2">
      <c r="A414" s="10">
        <v>2005</v>
      </c>
      <c r="C414" s="12">
        <v>32</v>
      </c>
      <c r="D414" s="12">
        <v>23</v>
      </c>
      <c r="E414" s="12">
        <v>2</v>
      </c>
      <c r="F414" s="12">
        <v>0</v>
      </c>
      <c r="G414" s="12">
        <v>0</v>
      </c>
      <c r="H414" s="12">
        <v>11</v>
      </c>
      <c r="I414" s="12">
        <v>4</v>
      </c>
      <c r="J414" s="12">
        <v>718</v>
      </c>
      <c r="K414" s="1">
        <f t="shared" si="17"/>
        <v>38</v>
      </c>
      <c r="L414" s="13">
        <v>1.19</v>
      </c>
      <c r="M414" s="17"/>
    </row>
    <row r="415" spans="1:13" x14ac:dyDescent="0.2">
      <c r="A415" s="10">
        <v>2006</v>
      </c>
      <c r="C415" s="12">
        <v>26</v>
      </c>
      <c r="D415" s="12">
        <v>14</v>
      </c>
      <c r="E415" s="12">
        <v>1</v>
      </c>
      <c r="F415" s="12">
        <v>0</v>
      </c>
      <c r="G415" s="12">
        <v>0</v>
      </c>
      <c r="H415" s="12">
        <v>9</v>
      </c>
      <c r="I415" s="12">
        <v>5</v>
      </c>
      <c r="J415" s="12">
        <v>538</v>
      </c>
      <c r="K415" s="1">
        <f t="shared" si="17"/>
        <v>28</v>
      </c>
      <c r="L415" s="13">
        <v>1.08</v>
      </c>
      <c r="M415" s="17"/>
    </row>
    <row r="416" spans="1:13" x14ac:dyDescent="0.2">
      <c r="A416" s="10">
        <v>2007</v>
      </c>
      <c r="C416" s="12">
        <v>34</v>
      </c>
      <c r="D416" s="12">
        <v>18</v>
      </c>
      <c r="E416" s="12">
        <v>1</v>
      </c>
      <c r="F416" s="12">
        <v>0</v>
      </c>
      <c r="G416" s="12">
        <v>0</v>
      </c>
      <c r="H416" s="12">
        <v>9</v>
      </c>
      <c r="I416" s="12">
        <v>3</v>
      </c>
      <c r="J416" s="12">
        <v>529</v>
      </c>
      <c r="K416" s="1">
        <f t="shared" si="17"/>
        <v>30</v>
      </c>
      <c r="L416" s="13">
        <v>0.88</v>
      </c>
      <c r="M416" s="17"/>
    </row>
    <row r="417" spans="1:13" x14ac:dyDescent="0.2">
      <c r="A417" s="10">
        <v>2008</v>
      </c>
      <c r="C417" s="12">
        <v>30</v>
      </c>
      <c r="D417" s="12">
        <v>12</v>
      </c>
      <c r="E417" s="12">
        <v>0</v>
      </c>
      <c r="F417" s="12">
        <v>0</v>
      </c>
      <c r="G417" s="12">
        <v>0</v>
      </c>
      <c r="H417" s="12">
        <v>10</v>
      </c>
      <c r="I417" s="12">
        <v>2</v>
      </c>
      <c r="J417" s="12">
        <v>400</v>
      </c>
      <c r="K417" s="1">
        <f t="shared" si="17"/>
        <v>24</v>
      </c>
      <c r="L417" s="13">
        <v>0.8</v>
      </c>
      <c r="M417" s="17"/>
    </row>
    <row r="418" spans="1:13" x14ac:dyDescent="0.2">
      <c r="A418" s="10">
        <v>2009</v>
      </c>
      <c r="C418" s="12">
        <v>31</v>
      </c>
      <c r="D418" s="12">
        <v>16</v>
      </c>
      <c r="E418" s="12">
        <v>5</v>
      </c>
      <c r="F418" s="12">
        <v>0</v>
      </c>
      <c r="G418" s="12">
        <v>0</v>
      </c>
      <c r="H418" s="12">
        <v>12</v>
      </c>
      <c r="I418" s="12">
        <v>6</v>
      </c>
      <c r="J418" s="12">
        <v>516</v>
      </c>
      <c r="K418" s="1">
        <f t="shared" si="17"/>
        <v>34</v>
      </c>
      <c r="L418" s="13">
        <v>1.096774193548387</v>
      </c>
      <c r="M418" s="17"/>
    </row>
    <row r="419" spans="1:13" x14ac:dyDescent="0.2">
      <c r="A419" s="10">
        <v>2010</v>
      </c>
      <c r="C419" s="21">
        <v>37</v>
      </c>
      <c r="D419" s="12">
        <v>22</v>
      </c>
      <c r="E419" s="12">
        <v>3</v>
      </c>
      <c r="F419" s="12">
        <v>0</v>
      </c>
      <c r="G419" s="12">
        <v>0</v>
      </c>
      <c r="H419" s="12">
        <v>9</v>
      </c>
      <c r="I419" s="12">
        <v>11</v>
      </c>
      <c r="J419" s="12">
        <v>595</v>
      </c>
      <c r="K419" s="1">
        <f t="shared" si="17"/>
        <v>42</v>
      </c>
      <c r="L419" s="13">
        <v>1.1399999999999999</v>
      </c>
      <c r="M419" s="17"/>
    </row>
    <row r="420" spans="1:13" x14ac:dyDescent="0.2">
      <c r="A420" s="10">
        <v>2011</v>
      </c>
      <c r="C420" s="21">
        <v>32</v>
      </c>
      <c r="D420" s="12">
        <v>11</v>
      </c>
      <c r="E420" s="12">
        <v>1</v>
      </c>
      <c r="F420" s="12">
        <v>0</v>
      </c>
      <c r="G420" s="12">
        <v>0</v>
      </c>
      <c r="H420" s="12">
        <v>9</v>
      </c>
      <c r="I420" s="12">
        <v>4</v>
      </c>
      <c r="J420" s="12">
        <v>344</v>
      </c>
      <c r="K420" s="1">
        <f t="shared" si="17"/>
        <v>24</v>
      </c>
      <c r="L420" s="13">
        <v>0.75</v>
      </c>
      <c r="M420" s="17"/>
    </row>
    <row r="421" spans="1:13" x14ac:dyDescent="0.2">
      <c r="A421" s="10">
        <v>2012</v>
      </c>
      <c r="C421" s="21">
        <v>31</v>
      </c>
      <c r="D421" s="12">
        <v>16</v>
      </c>
      <c r="E421" s="12">
        <v>0</v>
      </c>
      <c r="F421" s="22">
        <v>3</v>
      </c>
      <c r="G421" s="12">
        <v>0</v>
      </c>
      <c r="H421" s="12">
        <v>5</v>
      </c>
      <c r="I421" s="12">
        <v>8</v>
      </c>
      <c r="J421" s="12">
        <v>516</v>
      </c>
      <c r="K421" s="1">
        <v>29</v>
      </c>
      <c r="L421" s="13">
        <v>0.93548387096774188</v>
      </c>
      <c r="M421" s="17"/>
    </row>
    <row r="422" spans="1:13" x14ac:dyDescent="0.2">
      <c r="A422" s="10">
        <v>2013</v>
      </c>
      <c r="C422" s="21">
        <v>27</v>
      </c>
      <c r="D422" s="12">
        <v>15</v>
      </c>
      <c r="E422" s="12">
        <v>2</v>
      </c>
      <c r="F422" s="21">
        <v>2</v>
      </c>
      <c r="G422" s="12">
        <v>0</v>
      </c>
      <c r="H422" s="12">
        <v>12</v>
      </c>
      <c r="I422" s="12">
        <v>9</v>
      </c>
      <c r="J422" s="12">
        <v>556</v>
      </c>
      <c r="K422" s="1">
        <v>36</v>
      </c>
      <c r="L422" s="13">
        <v>1.33</v>
      </c>
      <c r="M422" s="17"/>
    </row>
    <row r="423" spans="1:13" x14ac:dyDescent="0.2">
      <c r="A423" s="10">
        <v>2014</v>
      </c>
      <c r="C423" s="21">
        <v>38</v>
      </c>
      <c r="D423" s="12">
        <v>19</v>
      </c>
      <c r="E423" s="12">
        <v>2</v>
      </c>
      <c r="F423" s="21">
        <v>0</v>
      </c>
      <c r="G423" s="12">
        <v>0</v>
      </c>
      <c r="H423" s="12">
        <v>11</v>
      </c>
      <c r="I423" s="12">
        <v>6</v>
      </c>
      <c r="J423" s="12">
        <v>500</v>
      </c>
      <c r="K423" s="1">
        <v>36</v>
      </c>
      <c r="L423" s="13">
        <v>0.94736842105263153</v>
      </c>
      <c r="M423" s="17"/>
    </row>
    <row r="424" spans="1:13" x14ac:dyDescent="0.2">
      <c r="A424" s="10">
        <v>2015</v>
      </c>
      <c r="C424" s="21">
        <v>36</v>
      </c>
      <c r="D424" s="12">
        <v>15</v>
      </c>
      <c r="E424" s="12">
        <v>1</v>
      </c>
      <c r="F424" s="21">
        <v>0</v>
      </c>
      <c r="G424" s="12">
        <v>0</v>
      </c>
      <c r="H424" s="12">
        <v>11</v>
      </c>
      <c r="I424" s="12">
        <v>3</v>
      </c>
      <c r="J424" s="12">
        <v>417</v>
      </c>
      <c r="K424" s="1">
        <v>29</v>
      </c>
      <c r="L424" s="13">
        <v>0.80555555555555558</v>
      </c>
      <c r="M424" s="17"/>
    </row>
    <row r="425" spans="1:13" x14ac:dyDescent="0.2">
      <c r="A425" s="10">
        <v>2016</v>
      </c>
      <c r="C425" s="21">
        <v>38</v>
      </c>
      <c r="D425" s="12">
        <v>20</v>
      </c>
      <c r="E425" s="12">
        <v>1</v>
      </c>
      <c r="F425" s="21">
        <v>1</v>
      </c>
      <c r="G425" s="12">
        <v>0</v>
      </c>
      <c r="H425" s="12">
        <v>8</v>
      </c>
      <c r="I425" s="12">
        <v>4</v>
      </c>
      <c r="J425" s="12">
        <v>526</v>
      </c>
      <c r="K425" s="1">
        <v>32</v>
      </c>
      <c r="L425" s="13">
        <v>0.84210526315789469</v>
      </c>
      <c r="M425" s="17"/>
    </row>
    <row r="426" spans="1:13" x14ac:dyDescent="0.2">
      <c r="A426" s="10">
        <v>2017</v>
      </c>
      <c r="C426" s="21">
        <v>43</v>
      </c>
      <c r="D426" s="12">
        <v>21</v>
      </c>
      <c r="E426" s="12">
        <v>0</v>
      </c>
      <c r="F426" s="21">
        <v>0</v>
      </c>
      <c r="G426" s="12">
        <v>0</v>
      </c>
      <c r="H426" s="12">
        <v>7</v>
      </c>
      <c r="I426" s="12">
        <v>10</v>
      </c>
      <c r="J426" s="12">
        <v>488</v>
      </c>
      <c r="K426" s="1">
        <v>38</v>
      </c>
      <c r="L426" s="13">
        <v>0.88372093023255816</v>
      </c>
      <c r="M426" s="17"/>
    </row>
    <row r="427" spans="1:13" x14ac:dyDescent="0.2">
      <c r="A427" s="10">
        <v>2018</v>
      </c>
      <c r="C427" s="21">
        <v>44</v>
      </c>
      <c r="D427" s="12">
        <v>23</v>
      </c>
      <c r="E427" s="12">
        <v>2</v>
      </c>
      <c r="F427" s="21">
        <v>1</v>
      </c>
      <c r="G427" s="12">
        <v>0</v>
      </c>
      <c r="H427" s="22">
        <v>18</v>
      </c>
      <c r="I427" s="22">
        <v>14</v>
      </c>
      <c r="J427" s="12">
        <v>523</v>
      </c>
      <c r="K427" s="1">
        <v>55</v>
      </c>
      <c r="L427" s="13">
        <v>1.25</v>
      </c>
      <c r="M427" s="17"/>
    </row>
    <row r="428" spans="1:13" x14ac:dyDescent="0.2">
      <c r="A428" s="10">
        <v>2019</v>
      </c>
      <c r="C428" s="22">
        <v>49</v>
      </c>
      <c r="D428" s="22">
        <v>30</v>
      </c>
      <c r="E428" s="21">
        <v>3</v>
      </c>
      <c r="F428" s="21">
        <v>0</v>
      </c>
      <c r="G428" s="21">
        <v>0</v>
      </c>
      <c r="H428" s="21">
        <v>8</v>
      </c>
      <c r="I428" s="21">
        <v>9</v>
      </c>
      <c r="J428" s="12">
        <v>612</v>
      </c>
      <c r="K428" s="1">
        <v>47</v>
      </c>
      <c r="L428" s="13">
        <v>0.95918367346938771</v>
      </c>
      <c r="M428" s="17"/>
    </row>
    <row r="429" spans="1:13" x14ac:dyDescent="0.2">
      <c r="A429" s="10">
        <v>2020</v>
      </c>
      <c r="C429" s="21">
        <v>25</v>
      </c>
      <c r="D429" s="21">
        <v>15</v>
      </c>
      <c r="E429" s="21">
        <v>3</v>
      </c>
      <c r="F429" s="21">
        <v>0</v>
      </c>
      <c r="G429" s="21">
        <v>0</v>
      </c>
      <c r="H429" s="21">
        <v>7</v>
      </c>
      <c r="I429" s="21">
        <v>5</v>
      </c>
      <c r="J429" s="12">
        <v>600</v>
      </c>
      <c r="K429" s="1">
        <v>27</v>
      </c>
      <c r="L429" s="13">
        <v>1.08</v>
      </c>
      <c r="M429" s="17"/>
    </row>
    <row r="430" spans="1:13" x14ac:dyDescent="0.2">
      <c r="A430" s="10">
        <v>2021</v>
      </c>
      <c r="C430" s="21">
        <v>28</v>
      </c>
      <c r="D430" s="21">
        <v>13</v>
      </c>
      <c r="E430" s="21">
        <v>0</v>
      </c>
      <c r="F430" s="21">
        <v>0</v>
      </c>
      <c r="G430" s="21">
        <v>0</v>
      </c>
      <c r="H430" s="21">
        <v>5</v>
      </c>
      <c r="I430" s="21">
        <v>3</v>
      </c>
      <c r="J430" s="12">
        <v>464</v>
      </c>
      <c r="K430" s="1">
        <v>21</v>
      </c>
      <c r="L430" s="13">
        <v>0.75</v>
      </c>
      <c r="M430" s="17"/>
    </row>
    <row r="431" spans="1:13" x14ac:dyDescent="0.2">
      <c r="A431" s="10">
        <v>2022</v>
      </c>
      <c r="C431" s="21">
        <v>49</v>
      </c>
      <c r="D431" s="21">
        <v>27</v>
      </c>
      <c r="E431" s="21">
        <v>1</v>
      </c>
      <c r="F431" s="21">
        <v>0</v>
      </c>
      <c r="G431" s="21">
        <v>1</v>
      </c>
      <c r="H431" s="21">
        <v>13</v>
      </c>
      <c r="I431" s="21">
        <v>14</v>
      </c>
      <c r="J431" s="12">
        <v>551</v>
      </c>
      <c r="K431" s="1">
        <v>54</v>
      </c>
      <c r="L431" s="13">
        <v>1.1020408163265305</v>
      </c>
      <c r="M431" s="17"/>
    </row>
    <row r="432" spans="1:13" x14ac:dyDescent="0.2">
      <c r="A432" s="10">
        <v>2023</v>
      </c>
      <c r="C432" s="21">
        <v>33</v>
      </c>
      <c r="D432" s="21">
        <v>18</v>
      </c>
      <c r="E432" s="21">
        <v>0</v>
      </c>
      <c r="F432" s="21">
        <v>0</v>
      </c>
      <c r="G432" s="21">
        <v>0</v>
      </c>
      <c r="H432" s="21">
        <v>5</v>
      </c>
      <c r="I432" s="21">
        <v>9</v>
      </c>
      <c r="J432" s="12">
        <v>545</v>
      </c>
      <c r="K432" s="1">
        <v>32</v>
      </c>
      <c r="L432" s="13">
        <v>0.97</v>
      </c>
      <c r="M432" s="17"/>
    </row>
    <row r="433" spans="1:13" x14ac:dyDescent="0.2">
      <c r="A433" s="10">
        <v>2024</v>
      </c>
      <c r="C433" s="21">
        <v>38</v>
      </c>
      <c r="D433" s="21">
        <v>14</v>
      </c>
      <c r="E433" s="21">
        <v>0</v>
      </c>
      <c r="F433" s="21">
        <v>0</v>
      </c>
      <c r="G433" s="21">
        <v>0</v>
      </c>
      <c r="H433" s="21">
        <v>4</v>
      </c>
      <c r="I433" s="21">
        <v>4</v>
      </c>
      <c r="J433" s="12">
        <v>368</v>
      </c>
      <c r="K433" s="1">
        <v>22</v>
      </c>
      <c r="L433" s="13">
        <v>0.57894736842105265</v>
      </c>
      <c r="M433" s="17"/>
    </row>
    <row r="434" spans="1:13" x14ac:dyDescent="0.2">
      <c r="A434" s="10"/>
      <c r="C434" s="1"/>
      <c r="D434" s="1"/>
      <c r="E434" s="1"/>
      <c r="F434" s="1"/>
      <c r="G434" s="1"/>
      <c r="H434" s="1"/>
      <c r="I434" s="1"/>
      <c r="J434" s="1"/>
      <c r="K434" s="1"/>
      <c r="L434" s="5"/>
      <c r="M434" s="17"/>
    </row>
    <row r="435" spans="1:13" x14ac:dyDescent="0.2">
      <c r="A435" s="10" t="s">
        <v>11</v>
      </c>
      <c r="C435" s="1">
        <f t="shared" ref="C435:I435" si="18">SUM(C407:C433)</f>
        <v>920</v>
      </c>
      <c r="D435" s="1">
        <f t="shared" si="18"/>
        <v>498</v>
      </c>
      <c r="E435" s="1">
        <f t="shared" si="18"/>
        <v>52</v>
      </c>
      <c r="F435" s="1">
        <f t="shared" si="18"/>
        <v>10</v>
      </c>
      <c r="G435" s="1">
        <f t="shared" si="18"/>
        <v>3</v>
      </c>
      <c r="H435" s="1">
        <f t="shared" si="18"/>
        <v>261</v>
      </c>
      <c r="I435" s="1">
        <f t="shared" si="18"/>
        <v>175</v>
      </c>
      <c r="J435" s="14">
        <f>(D435/C435)</f>
        <v>0.54130434782608694</v>
      </c>
      <c r="K435" s="6">
        <f>SUM(K407:K433)/27</f>
        <v>34.592592592592595</v>
      </c>
      <c r="L435" s="5">
        <f>K436/C435</f>
        <v>1.0152173913043478</v>
      </c>
      <c r="M435" s="17"/>
    </row>
    <row r="436" spans="1:13" x14ac:dyDescent="0.2">
      <c r="A436" s="11"/>
      <c r="K436" s="6">
        <f>SUM(K407:K433)</f>
        <v>934</v>
      </c>
      <c r="M436" s="17"/>
    </row>
    <row r="437" spans="1:13" x14ac:dyDescent="0.2">
      <c r="A437" s="45"/>
      <c r="B437" s="43"/>
      <c r="C437" s="43"/>
      <c r="D437" s="43"/>
      <c r="E437" s="43"/>
      <c r="F437" s="43"/>
      <c r="G437" s="43"/>
      <c r="H437" s="43"/>
      <c r="I437" s="43"/>
      <c r="J437" s="43"/>
      <c r="K437" s="46"/>
      <c r="L437" s="43"/>
      <c r="M437" s="43"/>
    </row>
    <row r="438" spans="1:13" x14ac:dyDescent="0.2">
      <c r="A438" s="10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7"/>
    </row>
    <row r="439" spans="1:13" ht="15.75" x14ac:dyDescent="0.25">
      <c r="A439" s="2" t="s">
        <v>53</v>
      </c>
      <c r="B439" s="3"/>
      <c r="C439" s="18" t="s">
        <v>0</v>
      </c>
      <c r="D439" s="18" t="s">
        <v>1</v>
      </c>
      <c r="E439" s="18" t="s">
        <v>2</v>
      </c>
      <c r="F439" s="18" t="s">
        <v>3</v>
      </c>
      <c r="G439" s="18" t="s">
        <v>4</v>
      </c>
      <c r="H439" s="18" t="s">
        <v>5</v>
      </c>
      <c r="I439" s="18" t="s">
        <v>6</v>
      </c>
      <c r="J439" s="18" t="s">
        <v>7</v>
      </c>
      <c r="K439" s="18" t="s">
        <v>8</v>
      </c>
      <c r="L439" s="18" t="s">
        <v>9</v>
      </c>
    </row>
    <row r="440" spans="1:13" x14ac:dyDescent="0.2">
      <c r="A440" s="1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3" x14ac:dyDescent="0.2">
      <c r="A441" s="10">
        <v>2004</v>
      </c>
      <c r="C441" s="12">
        <v>3</v>
      </c>
      <c r="D441" s="12">
        <v>1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333</v>
      </c>
      <c r="K441" s="1">
        <f t="shared" ref="K441:K442" si="19">D441+H441+I441</f>
        <v>1</v>
      </c>
      <c r="L441" s="12">
        <v>0.33</v>
      </c>
    </row>
    <row r="442" spans="1:13" x14ac:dyDescent="0.2">
      <c r="A442" s="10">
        <v>2005</v>
      </c>
      <c r="C442" s="21">
        <v>0</v>
      </c>
      <c r="D442" s="21">
        <v>0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f t="shared" si="19"/>
        <v>0</v>
      </c>
      <c r="L442" s="23">
        <v>0</v>
      </c>
    </row>
    <row r="443" spans="1:13" x14ac:dyDescent="0.2">
      <c r="A443" s="10">
        <v>2006</v>
      </c>
      <c r="C443" s="21">
        <v>31</v>
      </c>
      <c r="D443" s="21">
        <v>19</v>
      </c>
      <c r="E443" s="21">
        <v>5</v>
      </c>
      <c r="F443" s="21">
        <v>1</v>
      </c>
      <c r="G443" s="21">
        <v>2</v>
      </c>
      <c r="H443" s="21">
        <v>13</v>
      </c>
      <c r="I443" s="21">
        <v>14</v>
      </c>
      <c r="J443" s="21">
        <v>613</v>
      </c>
      <c r="K443" s="21">
        <v>46</v>
      </c>
      <c r="L443" s="23">
        <v>1.4838709677419355</v>
      </c>
    </row>
    <row r="444" spans="1:13" x14ac:dyDescent="0.2">
      <c r="A444" s="10">
        <v>2007</v>
      </c>
      <c r="C444" s="21">
        <v>32</v>
      </c>
      <c r="D444" s="21">
        <v>22</v>
      </c>
      <c r="E444" s="21">
        <v>5</v>
      </c>
      <c r="F444" s="21">
        <v>0</v>
      </c>
      <c r="G444" s="21">
        <v>3</v>
      </c>
      <c r="H444" s="21">
        <v>13</v>
      </c>
      <c r="I444" s="21">
        <v>16</v>
      </c>
      <c r="J444" s="21">
        <v>686</v>
      </c>
      <c r="K444" s="21">
        <v>51</v>
      </c>
      <c r="L444" s="23">
        <v>1.59375</v>
      </c>
    </row>
    <row r="445" spans="1:13" x14ac:dyDescent="0.2">
      <c r="A445" s="10">
        <v>2008</v>
      </c>
      <c r="C445" s="21">
        <v>44</v>
      </c>
      <c r="D445" s="21">
        <v>24</v>
      </c>
      <c r="E445" s="21">
        <v>6</v>
      </c>
      <c r="F445" s="21">
        <v>1</v>
      </c>
      <c r="G445" s="21">
        <v>1</v>
      </c>
      <c r="H445" s="21">
        <v>12</v>
      </c>
      <c r="I445" s="21">
        <v>13</v>
      </c>
      <c r="J445" s="21">
        <v>545</v>
      </c>
      <c r="K445" s="21">
        <v>49</v>
      </c>
      <c r="L445" s="23">
        <v>1.1136363636363635</v>
      </c>
    </row>
    <row r="446" spans="1:13" x14ac:dyDescent="0.2">
      <c r="A446" s="10">
        <v>2009</v>
      </c>
      <c r="C446" s="21">
        <v>55</v>
      </c>
      <c r="D446" s="21">
        <v>39</v>
      </c>
      <c r="E446" s="21">
        <v>7</v>
      </c>
      <c r="F446" s="22">
        <v>4</v>
      </c>
      <c r="G446" s="21">
        <v>2</v>
      </c>
      <c r="H446" s="22">
        <v>30</v>
      </c>
      <c r="I446" s="21">
        <v>16</v>
      </c>
      <c r="J446" s="21">
        <v>709</v>
      </c>
      <c r="K446" s="22">
        <v>85</v>
      </c>
      <c r="L446" s="23">
        <v>1.5454545454545454</v>
      </c>
    </row>
    <row r="447" spans="1:13" x14ac:dyDescent="0.2">
      <c r="A447" s="10">
        <v>2010</v>
      </c>
      <c r="C447" s="21">
        <v>54</v>
      </c>
      <c r="D447" s="21">
        <v>33</v>
      </c>
      <c r="E447" s="21">
        <v>7</v>
      </c>
      <c r="F447" s="21">
        <v>2</v>
      </c>
      <c r="G447" s="21">
        <v>1</v>
      </c>
      <c r="H447" s="21">
        <v>25</v>
      </c>
      <c r="I447" s="21">
        <v>13</v>
      </c>
      <c r="J447" s="21">
        <v>611</v>
      </c>
      <c r="K447" s="21">
        <v>71</v>
      </c>
      <c r="L447" s="23">
        <v>1.3148148148148149</v>
      </c>
    </row>
    <row r="448" spans="1:13" x14ac:dyDescent="0.2">
      <c r="A448" s="10">
        <v>2011</v>
      </c>
      <c r="C448" s="21">
        <v>51</v>
      </c>
      <c r="D448" s="22">
        <v>41</v>
      </c>
      <c r="E448" s="21">
        <v>10</v>
      </c>
      <c r="F448" s="22">
        <v>4</v>
      </c>
      <c r="G448" s="21">
        <v>1</v>
      </c>
      <c r="H448" s="21">
        <v>24</v>
      </c>
      <c r="I448" s="21">
        <v>17</v>
      </c>
      <c r="J448" s="22">
        <v>804</v>
      </c>
      <c r="K448" s="21">
        <v>82</v>
      </c>
      <c r="L448" s="23">
        <v>1.607843137254902</v>
      </c>
    </row>
    <row r="449" spans="1:13" x14ac:dyDescent="0.2">
      <c r="A449" s="10">
        <v>2012</v>
      </c>
      <c r="C449" s="21">
        <v>41</v>
      </c>
      <c r="D449" s="21">
        <v>23</v>
      </c>
      <c r="E449" s="21">
        <v>4</v>
      </c>
      <c r="F449" s="21">
        <v>2</v>
      </c>
      <c r="G449" s="21">
        <v>2</v>
      </c>
      <c r="H449" s="21">
        <v>12</v>
      </c>
      <c r="I449" s="21">
        <v>11</v>
      </c>
      <c r="J449" s="21">
        <v>561</v>
      </c>
      <c r="K449" s="21">
        <v>46</v>
      </c>
      <c r="L449" s="23">
        <v>1.1219512195121952</v>
      </c>
    </row>
    <row r="450" spans="1:13" x14ac:dyDescent="0.2">
      <c r="A450" s="10">
        <v>2013</v>
      </c>
      <c r="C450" s="21">
        <v>55</v>
      </c>
      <c r="D450" s="21">
        <v>35</v>
      </c>
      <c r="E450" s="21">
        <v>11</v>
      </c>
      <c r="F450" s="21">
        <v>1</v>
      </c>
      <c r="G450" s="22">
        <v>4</v>
      </c>
      <c r="H450" s="21">
        <v>21</v>
      </c>
      <c r="I450" s="22">
        <v>22</v>
      </c>
      <c r="J450" s="21">
        <v>636</v>
      </c>
      <c r="K450" s="21">
        <v>78</v>
      </c>
      <c r="L450" s="23">
        <v>1.4181818181818182</v>
      </c>
    </row>
    <row r="451" spans="1:13" x14ac:dyDescent="0.2">
      <c r="A451" s="10">
        <v>2014</v>
      </c>
      <c r="C451" s="22">
        <v>59</v>
      </c>
      <c r="D451" s="21">
        <v>38</v>
      </c>
      <c r="E451" s="21">
        <v>5</v>
      </c>
      <c r="F451" s="21">
        <v>1</v>
      </c>
      <c r="G451" s="21">
        <v>1</v>
      </c>
      <c r="H451" s="21">
        <v>21</v>
      </c>
      <c r="I451" s="21">
        <v>14</v>
      </c>
      <c r="J451" s="21">
        <v>644</v>
      </c>
      <c r="K451" s="21">
        <v>73</v>
      </c>
      <c r="L451" s="23">
        <v>1.2372881355932204</v>
      </c>
    </row>
    <row r="452" spans="1:13" x14ac:dyDescent="0.2">
      <c r="A452" s="10">
        <v>2015</v>
      </c>
      <c r="C452" s="21">
        <v>51</v>
      </c>
      <c r="D452" s="21">
        <v>37</v>
      </c>
      <c r="E452" s="22">
        <v>18</v>
      </c>
      <c r="F452" s="21">
        <v>0</v>
      </c>
      <c r="G452" s="21">
        <v>1</v>
      </c>
      <c r="H452" s="21">
        <v>23</v>
      </c>
      <c r="I452" s="21">
        <v>15</v>
      </c>
      <c r="J452" s="21">
        <v>725</v>
      </c>
      <c r="K452" s="21">
        <v>75</v>
      </c>
      <c r="L452" s="23">
        <v>1.4705882352941178</v>
      </c>
    </row>
    <row r="453" spans="1:13" x14ac:dyDescent="0.2">
      <c r="A453" s="10">
        <v>2016</v>
      </c>
      <c r="C453" s="22">
        <v>59</v>
      </c>
      <c r="D453" s="21">
        <v>39</v>
      </c>
      <c r="E453" s="21">
        <v>11</v>
      </c>
      <c r="F453" s="21">
        <v>2</v>
      </c>
      <c r="G453" s="21">
        <v>1</v>
      </c>
      <c r="H453" s="21">
        <v>23</v>
      </c>
      <c r="I453" s="21">
        <v>16</v>
      </c>
      <c r="J453" s="21">
        <v>661</v>
      </c>
      <c r="K453" s="21">
        <v>78</v>
      </c>
      <c r="L453" s="23">
        <v>1.3220338983050848</v>
      </c>
    </row>
    <row r="454" spans="1:13" x14ac:dyDescent="0.2">
      <c r="A454" s="10">
        <v>2017</v>
      </c>
      <c r="C454" s="21">
        <v>57</v>
      </c>
      <c r="D454" s="21">
        <v>30</v>
      </c>
      <c r="E454" s="21">
        <v>4</v>
      </c>
      <c r="F454" s="21">
        <v>0</v>
      </c>
      <c r="G454" s="21">
        <v>3</v>
      </c>
      <c r="H454" s="21">
        <v>23</v>
      </c>
      <c r="I454" s="21">
        <v>11</v>
      </c>
      <c r="J454" s="21">
        <v>526</v>
      </c>
      <c r="K454" s="21">
        <v>64</v>
      </c>
      <c r="L454" s="23">
        <v>1.1228070175438596</v>
      </c>
    </row>
    <row r="455" spans="1:13" x14ac:dyDescent="0.2">
      <c r="A455" s="10">
        <v>2018</v>
      </c>
      <c r="C455" s="21">
        <v>20</v>
      </c>
      <c r="D455" s="21">
        <v>15</v>
      </c>
      <c r="E455" s="21">
        <v>7</v>
      </c>
      <c r="F455" s="21">
        <v>0</v>
      </c>
      <c r="G455" s="21">
        <v>1</v>
      </c>
      <c r="H455" s="21">
        <v>8</v>
      </c>
      <c r="I455" s="21">
        <v>10</v>
      </c>
      <c r="J455" s="21">
        <v>750</v>
      </c>
      <c r="K455" s="21">
        <v>33</v>
      </c>
      <c r="L455" s="34">
        <v>1.65</v>
      </c>
    </row>
    <row r="456" spans="1:13" x14ac:dyDescent="0.2">
      <c r="A456" s="10">
        <v>2019</v>
      </c>
      <c r="C456" s="21">
        <v>19</v>
      </c>
      <c r="D456" s="21">
        <v>13</v>
      </c>
      <c r="E456" s="21">
        <v>0</v>
      </c>
      <c r="F456" s="21">
        <v>2</v>
      </c>
      <c r="G456" s="21">
        <v>1</v>
      </c>
      <c r="H456" s="21">
        <v>5</v>
      </c>
      <c r="I456" s="21">
        <v>5</v>
      </c>
      <c r="J456" s="21">
        <v>684</v>
      </c>
      <c r="K456" s="21">
        <v>23</v>
      </c>
      <c r="L456" s="23">
        <v>1.2105263157894737</v>
      </c>
    </row>
    <row r="457" spans="1:13" x14ac:dyDescent="0.2">
      <c r="A457" s="10">
        <v>2020</v>
      </c>
      <c r="C457" s="21">
        <v>15</v>
      </c>
      <c r="D457" s="21">
        <v>8</v>
      </c>
      <c r="E457" s="21">
        <v>2</v>
      </c>
      <c r="F457" s="21">
        <v>1</v>
      </c>
      <c r="G457" s="21">
        <v>0</v>
      </c>
      <c r="H457" s="21">
        <v>5</v>
      </c>
      <c r="I457" s="21">
        <v>5</v>
      </c>
      <c r="J457" s="21">
        <v>533</v>
      </c>
      <c r="K457" s="21">
        <v>18</v>
      </c>
      <c r="L457" s="23">
        <v>1.2</v>
      </c>
      <c r="M457" s="17"/>
    </row>
    <row r="458" spans="1:13" x14ac:dyDescent="0.2">
      <c r="A458" s="10">
        <v>2021</v>
      </c>
      <c r="C458" s="21">
        <v>10</v>
      </c>
      <c r="D458" s="21">
        <v>4</v>
      </c>
      <c r="E458" s="21">
        <v>1</v>
      </c>
      <c r="F458" s="21">
        <v>0</v>
      </c>
      <c r="G458" s="21">
        <v>0</v>
      </c>
      <c r="H458" s="21">
        <v>1</v>
      </c>
      <c r="I458" s="21">
        <v>1</v>
      </c>
      <c r="J458" s="21">
        <v>400</v>
      </c>
      <c r="K458" s="21">
        <v>6</v>
      </c>
      <c r="L458" s="23">
        <v>0.6</v>
      </c>
      <c r="M458" s="17"/>
    </row>
    <row r="459" spans="1:13" x14ac:dyDescent="0.2">
      <c r="A459" s="10">
        <v>2022</v>
      </c>
      <c r="C459" s="21">
        <v>10</v>
      </c>
      <c r="D459" s="21">
        <v>8</v>
      </c>
      <c r="E459" s="21">
        <v>4</v>
      </c>
      <c r="F459" s="21">
        <v>0</v>
      </c>
      <c r="G459" s="21">
        <v>0</v>
      </c>
      <c r="H459" s="21">
        <v>6</v>
      </c>
      <c r="I459" s="21">
        <v>4</v>
      </c>
      <c r="J459" s="21">
        <v>800</v>
      </c>
      <c r="K459" s="21">
        <v>18</v>
      </c>
      <c r="L459" s="23">
        <v>1.8</v>
      </c>
      <c r="M459" s="17"/>
    </row>
    <row r="460" spans="1:13" x14ac:dyDescent="0.2">
      <c r="A460" s="10">
        <v>2023</v>
      </c>
      <c r="C460" s="21">
        <v>17</v>
      </c>
      <c r="D460" s="21">
        <v>13</v>
      </c>
      <c r="E460" s="21">
        <v>0</v>
      </c>
      <c r="F460" s="21">
        <v>0</v>
      </c>
      <c r="G460" s="21">
        <v>0</v>
      </c>
      <c r="H460" s="21">
        <v>7</v>
      </c>
      <c r="I460" s="21">
        <v>10</v>
      </c>
      <c r="J460" s="21">
        <v>765</v>
      </c>
      <c r="K460" s="21">
        <v>30</v>
      </c>
      <c r="L460" s="23">
        <v>1.76</v>
      </c>
      <c r="M460" s="17"/>
    </row>
    <row r="461" spans="1:13" x14ac:dyDescent="0.2">
      <c r="A461" s="10">
        <v>2024</v>
      </c>
      <c r="C461" s="21">
        <v>5</v>
      </c>
      <c r="D461" s="21">
        <v>3</v>
      </c>
      <c r="E461" s="21">
        <v>0</v>
      </c>
      <c r="F461" s="21">
        <v>0</v>
      </c>
      <c r="G461" s="21">
        <v>0</v>
      </c>
      <c r="H461" s="21">
        <v>0</v>
      </c>
      <c r="I461" s="21">
        <v>3</v>
      </c>
      <c r="J461" s="21">
        <v>600</v>
      </c>
      <c r="K461" s="21">
        <v>6</v>
      </c>
      <c r="L461" s="23">
        <v>1.2</v>
      </c>
      <c r="M461" s="17"/>
    </row>
    <row r="462" spans="1:13" x14ac:dyDescent="0.2">
      <c r="A462" s="10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3" x14ac:dyDescent="0.2">
      <c r="A463" s="10" t="s">
        <v>11</v>
      </c>
      <c r="C463" s="12">
        <f t="shared" ref="C463:I463" si="20">SUM(C441:C461)</f>
        <v>688</v>
      </c>
      <c r="D463" s="12">
        <f t="shared" si="20"/>
        <v>445</v>
      </c>
      <c r="E463" s="12">
        <f t="shared" si="20"/>
        <v>107</v>
      </c>
      <c r="F463" s="12">
        <f t="shared" si="20"/>
        <v>21</v>
      </c>
      <c r="G463" s="12">
        <f t="shared" si="20"/>
        <v>24</v>
      </c>
      <c r="H463" s="12">
        <f t="shared" si="20"/>
        <v>272</v>
      </c>
      <c r="I463" s="12">
        <f t="shared" si="20"/>
        <v>216</v>
      </c>
      <c r="J463" s="15">
        <f>(D463/C463)</f>
        <v>0.64680232558139539</v>
      </c>
      <c r="K463" s="16">
        <f>SUM(K441:K461)/17</f>
        <v>54.882352941176471</v>
      </c>
      <c r="L463" s="13">
        <f>K464/C463</f>
        <v>1.3561046511627908</v>
      </c>
      <c r="M463" s="17"/>
    </row>
    <row r="464" spans="1:13" x14ac:dyDescent="0.2">
      <c r="A464" s="10"/>
      <c r="C464" s="12"/>
      <c r="D464" s="12"/>
      <c r="E464" s="12"/>
      <c r="F464" s="12"/>
      <c r="G464" s="12"/>
      <c r="H464" s="12"/>
      <c r="I464" s="12"/>
      <c r="J464" s="12"/>
      <c r="K464" s="12">
        <f>SUM(K441:K461)</f>
        <v>933</v>
      </c>
      <c r="L464" s="12"/>
      <c r="M464" s="17"/>
    </row>
    <row r="465" spans="1:13" x14ac:dyDescent="0.2">
      <c r="A465" s="42"/>
      <c r="B465" s="43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3"/>
    </row>
    <row r="466" spans="1:13" x14ac:dyDescent="0.2">
      <c r="A466" s="10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3" ht="15.75" x14ac:dyDescent="0.25">
      <c r="A467" s="2" t="s">
        <v>16</v>
      </c>
      <c r="B467" s="3"/>
      <c r="C467" s="2" t="s">
        <v>0</v>
      </c>
      <c r="D467" s="2" t="s">
        <v>1</v>
      </c>
      <c r="E467" s="2" t="s">
        <v>2</v>
      </c>
      <c r="F467" s="2" t="s">
        <v>3</v>
      </c>
      <c r="G467" s="2" t="s">
        <v>4</v>
      </c>
      <c r="H467" s="2" t="s">
        <v>5</v>
      </c>
      <c r="I467" s="2" t="s">
        <v>6</v>
      </c>
      <c r="J467" s="2" t="s">
        <v>7</v>
      </c>
      <c r="K467" s="2" t="s">
        <v>8</v>
      </c>
      <c r="L467" s="2" t="s">
        <v>9</v>
      </c>
    </row>
    <row r="468" spans="1:13" x14ac:dyDescent="0.2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3" x14ac:dyDescent="0.2">
      <c r="A469" s="10">
        <v>1998</v>
      </c>
      <c r="C469" s="12">
        <v>7</v>
      </c>
      <c r="D469" s="12">
        <v>6</v>
      </c>
      <c r="E469" s="12">
        <v>0</v>
      </c>
      <c r="F469" s="12">
        <v>1</v>
      </c>
      <c r="G469" s="12">
        <v>0</v>
      </c>
      <c r="H469" s="12">
        <v>4</v>
      </c>
      <c r="I469" s="12">
        <v>1</v>
      </c>
      <c r="J469" s="7">
        <v>857</v>
      </c>
      <c r="K469" s="1">
        <f t="shared" ref="K469:K482" si="21">D469+H469+I469</f>
        <v>11</v>
      </c>
      <c r="L469" s="7">
        <v>1.57</v>
      </c>
    </row>
    <row r="470" spans="1:13" x14ac:dyDescent="0.2">
      <c r="A470" s="10">
        <v>1999</v>
      </c>
      <c r="C470" s="12">
        <v>0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">
        <f t="shared" si="21"/>
        <v>0</v>
      </c>
      <c r="L470" s="12">
        <v>0</v>
      </c>
    </row>
    <row r="471" spans="1:13" x14ac:dyDescent="0.2">
      <c r="A471" s="10">
        <v>2000</v>
      </c>
      <c r="C471" s="12">
        <v>37</v>
      </c>
      <c r="D471" s="12">
        <v>23</v>
      </c>
      <c r="E471" s="12">
        <v>4</v>
      </c>
      <c r="F471" s="7">
        <v>2</v>
      </c>
      <c r="G471" s="12">
        <v>0</v>
      </c>
      <c r="H471" s="12">
        <v>13</v>
      </c>
      <c r="I471" s="12">
        <v>13</v>
      </c>
      <c r="J471" s="12">
        <v>622</v>
      </c>
      <c r="K471" s="21">
        <f t="shared" si="21"/>
        <v>49</v>
      </c>
      <c r="L471" s="12">
        <v>1.32</v>
      </c>
    </row>
    <row r="472" spans="1:13" x14ac:dyDescent="0.2">
      <c r="A472" s="10">
        <v>2001</v>
      </c>
      <c r="C472" s="12">
        <v>35</v>
      </c>
      <c r="D472" s="12">
        <v>15</v>
      </c>
      <c r="E472" s="12">
        <v>0</v>
      </c>
      <c r="F472" s="12">
        <v>0</v>
      </c>
      <c r="G472" s="12">
        <v>0</v>
      </c>
      <c r="H472" s="12">
        <v>4</v>
      </c>
      <c r="I472" s="12">
        <v>4</v>
      </c>
      <c r="J472" s="12">
        <v>429</v>
      </c>
      <c r="K472" s="1">
        <f t="shared" si="21"/>
        <v>23</v>
      </c>
      <c r="L472" s="12">
        <v>0.66</v>
      </c>
    </row>
    <row r="473" spans="1:13" x14ac:dyDescent="0.2">
      <c r="A473" s="10">
        <v>2002</v>
      </c>
      <c r="C473" s="12">
        <v>29</v>
      </c>
      <c r="D473" s="12">
        <v>13</v>
      </c>
      <c r="E473" s="12">
        <v>2</v>
      </c>
      <c r="F473" s="7">
        <v>2</v>
      </c>
      <c r="G473" s="12">
        <v>1</v>
      </c>
      <c r="H473" s="12">
        <v>8</v>
      </c>
      <c r="I473" s="12">
        <v>11</v>
      </c>
      <c r="J473" s="12">
        <v>448</v>
      </c>
      <c r="K473" s="1">
        <f t="shared" si="21"/>
        <v>32</v>
      </c>
      <c r="L473" s="12">
        <v>1.1000000000000001</v>
      </c>
    </row>
    <row r="474" spans="1:13" x14ac:dyDescent="0.2">
      <c r="A474" s="10">
        <v>2003</v>
      </c>
      <c r="C474" s="12">
        <v>34</v>
      </c>
      <c r="D474" s="12">
        <v>20</v>
      </c>
      <c r="E474" s="12">
        <v>3</v>
      </c>
      <c r="F474" s="12">
        <v>1</v>
      </c>
      <c r="G474" s="7">
        <v>2</v>
      </c>
      <c r="H474" s="12">
        <v>11</v>
      </c>
      <c r="I474" s="7">
        <v>15</v>
      </c>
      <c r="J474" s="12">
        <v>588</v>
      </c>
      <c r="K474" s="1">
        <f t="shared" si="21"/>
        <v>46</v>
      </c>
      <c r="L474" s="12">
        <v>1.35</v>
      </c>
    </row>
    <row r="475" spans="1:13" x14ac:dyDescent="0.2">
      <c r="A475" s="10">
        <v>2004</v>
      </c>
      <c r="C475" s="21">
        <v>38</v>
      </c>
      <c r="D475" s="12">
        <v>15</v>
      </c>
      <c r="E475" s="12">
        <v>0</v>
      </c>
      <c r="F475" s="12">
        <v>0</v>
      </c>
      <c r="G475" s="12">
        <v>0</v>
      </c>
      <c r="H475" s="12">
        <v>8</v>
      </c>
      <c r="I475" s="12">
        <v>10</v>
      </c>
      <c r="J475" s="12">
        <v>395</v>
      </c>
      <c r="K475" s="1">
        <f t="shared" si="21"/>
        <v>33</v>
      </c>
      <c r="L475" s="13">
        <v>0.87</v>
      </c>
    </row>
    <row r="476" spans="1:13" x14ac:dyDescent="0.2">
      <c r="A476" s="10">
        <v>2005</v>
      </c>
      <c r="C476" s="12">
        <v>36</v>
      </c>
      <c r="D476" s="12">
        <v>17</v>
      </c>
      <c r="E476" s="12">
        <v>2</v>
      </c>
      <c r="F476" s="7">
        <v>2</v>
      </c>
      <c r="G476" s="12"/>
      <c r="H476" s="12">
        <v>8</v>
      </c>
      <c r="I476" s="12">
        <v>7</v>
      </c>
      <c r="J476" s="12">
        <v>472</v>
      </c>
      <c r="K476" s="1">
        <f t="shared" si="21"/>
        <v>32</v>
      </c>
      <c r="L476" s="13">
        <v>0.88888888888888884</v>
      </c>
    </row>
    <row r="477" spans="1:13" x14ac:dyDescent="0.2">
      <c r="A477" s="10">
        <v>2006</v>
      </c>
      <c r="C477" s="12">
        <v>38</v>
      </c>
      <c r="D477" s="21">
        <v>26</v>
      </c>
      <c r="E477" s="7">
        <v>5</v>
      </c>
      <c r="F477" s="12">
        <v>0</v>
      </c>
      <c r="G477" s="12">
        <v>0</v>
      </c>
      <c r="H477" s="21">
        <v>14</v>
      </c>
      <c r="I477" s="12">
        <v>8</v>
      </c>
      <c r="J477" s="12">
        <v>684</v>
      </c>
      <c r="K477" s="1">
        <f t="shared" si="21"/>
        <v>48</v>
      </c>
      <c r="L477" s="13">
        <v>1.26</v>
      </c>
    </row>
    <row r="478" spans="1:13" x14ac:dyDescent="0.2">
      <c r="A478" s="10">
        <v>2007</v>
      </c>
      <c r="C478" s="12">
        <v>32</v>
      </c>
      <c r="D478" s="12">
        <v>17</v>
      </c>
      <c r="E478" s="12">
        <v>3</v>
      </c>
      <c r="F478" s="12">
        <v>0</v>
      </c>
      <c r="G478" s="12">
        <v>0</v>
      </c>
      <c r="H478" s="12">
        <v>7</v>
      </c>
      <c r="I478" s="12">
        <v>4</v>
      </c>
      <c r="J478" s="12">
        <v>531</v>
      </c>
      <c r="K478" s="1">
        <f t="shared" si="21"/>
        <v>28</v>
      </c>
      <c r="L478" s="13">
        <v>0.88</v>
      </c>
    </row>
    <row r="479" spans="1:13" x14ac:dyDescent="0.2">
      <c r="A479" s="10">
        <v>2008</v>
      </c>
      <c r="C479" s="12">
        <v>17</v>
      </c>
      <c r="D479" s="12">
        <v>11</v>
      </c>
      <c r="E479" s="12">
        <v>0</v>
      </c>
      <c r="F479" s="12">
        <v>0</v>
      </c>
      <c r="G479" s="12">
        <v>0</v>
      </c>
      <c r="H479" s="12">
        <v>2</v>
      </c>
      <c r="I479" s="12">
        <v>3</v>
      </c>
      <c r="J479" s="12">
        <v>647</v>
      </c>
      <c r="K479" s="1">
        <f t="shared" si="21"/>
        <v>16</v>
      </c>
      <c r="L479" s="13">
        <v>0.94</v>
      </c>
    </row>
    <row r="480" spans="1:13" x14ac:dyDescent="0.2">
      <c r="A480" s="10">
        <v>2009</v>
      </c>
      <c r="C480" s="12">
        <v>15</v>
      </c>
      <c r="D480" s="12">
        <v>7</v>
      </c>
      <c r="E480" s="12">
        <v>1</v>
      </c>
      <c r="F480" s="12">
        <v>0</v>
      </c>
      <c r="G480" s="12">
        <v>0</v>
      </c>
      <c r="H480" s="12">
        <v>3</v>
      </c>
      <c r="I480" s="12">
        <v>3</v>
      </c>
      <c r="J480" s="12">
        <v>467</v>
      </c>
      <c r="K480" s="1">
        <f t="shared" si="21"/>
        <v>13</v>
      </c>
      <c r="L480" s="13">
        <v>0.8666666666666667</v>
      </c>
    </row>
    <row r="481" spans="1:13" x14ac:dyDescent="0.2">
      <c r="A481" s="10">
        <v>2010</v>
      </c>
      <c r="C481" s="12">
        <v>36</v>
      </c>
      <c r="D481" s="12">
        <v>14</v>
      </c>
      <c r="E481" s="12">
        <v>0</v>
      </c>
      <c r="F481" s="12">
        <v>0</v>
      </c>
      <c r="G481" s="12">
        <v>0</v>
      </c>
      <c r="H481" s="12">
        <v>11</v>
      </c>
      <c r="I481" s="12">
        <v>5</v>
      </c>
      <c r="J481" s="12">
        <v>389</v>
      </c>
      <c r="K481" s="1">
        <f t="shared" si="21"/>
        <v>30</v>
      </c>
      <c r="L481" s="13">
        <v>0.83333333333333337</v>
      </c>
    </row>
    <row r="482" spans="1:13" x14ac:dyDescent="0.2">
      <c r="A482" s="10">
        <v>2011</v>
      </c>
      <c r="C482" s="12">
        <v>28</v>
      </c>
      <c r="D482" s="12">
        <v>12</v>
      </c>
      <c r="E482" s="12">
        <v>2</v>
      </c>
      <c r="F482" s="12">
        <v>0</v>
      </c>
      <c r="G482" s="12">
        <v>0</v>
      </c>
      <c r="H482" s="12">
        <v>6</v>
      </c>
      <c r="I482" s="12">
        <v>8</v>
      </c>
      <c r="J482" s="12">
        <v>429</v>
      </c>
      <c r="K482" s="1">
        <f t="shared" si="21"/>
        <v>26</v>
      </c>
      <c r="L482" s="13">
        <v>0.9285714285714286</v>
      </c>
    </row>
    <row r="483" spans="1:13" x14ac:dyDescent="0.2">
      <c r="A483" s="10">
        <v>2012</v>
      </c>
      <c r="C483" s="12">
        <v>33</v>
      </c>
      <c r="D483" s="12">
        <v>16</v>
      </c>
      <c r="E483" s="12">
        <v>0</v>
      </c>
      <c r="F483" s="12">
        <v>0</v>
      </c>
      <c r="G483" s="12">
        <v>1</v>
      </c>
      <c r="H483" s="12">
        <v>8</v>
      </c>
      <c r="I483" s="12">
        <v>4</v>
      </c>
      <c r="J483" s="12">
        <v>485</v>
      </c>
      <c r="K483" s="1">
        <v>28</v>
      </c>
      <c r="L483" s="13">
        <v>0.84848484848484851</v>
      </c>
      <c r="M483" s="17"/>
    </row>
    <row r="484" spans="1:13" x14ac:dyDescent="0.2">
      <c r="A484" s="10">
        <v>2013</v>
      </c>
      <c r="C484" s="21">
        <v>43</v>
      </c>
      <c r="D484" s="21">
        <v>27</v>
      </c>
      <c r="E484" s="12">
        <v>3</v>
      </c>
      <c r="F484" s="12">
        <v>0</v>
      </c>
      <c r="G484" s="12">
        <v>0</v>
      </c>
      <c r="H484" s="12">
        <v>11</v>
      </c>
      <c r="I484" s="12">
        <v>8</v>
      </c>
      <c r="J484" s="12">
        <v>628</v>
      </c>
      <c r="K484" s="1">
        <v>46</v>
      </c>
      <c r="L484" s="13">
        <v>1.07</v>
      </c>
      <c r="M484" s="17"/>
    </row>
    <row r="485" spans="1:13" x14ac:dyDescent="0.2">
      <c r="A485" s="10">
        <v>2014</v>
      </c>
      <c r="C485" s="22">
        <v>52</v>
      </c>
      <c r="D485" s="21">
        <v>30</v>
      </c>
      <c r="E485" s="22">
        <v>5</v>
      </c>
      <c r="F485" s="12">
        <v>0</v>
      </c>
      <c r="G485" s="12">
        <v>0</v>
      </c>
      <c r="H485" s="21">
        <v>15</v>
      </c>
      <c r="I485" s="12">
        <v>13</v>
      </c>
      <c r="J485" s="12">
        <v>577</v>
      </c>
      <c r="K485" s="21">
        <v>58</v>
      </c>
      <c r="L485" s="13">
        <v>1.1153846153846154</v>
      </c>
      <c r="M485" s="17"/>
    </row>
    <row r="486" spans="1:13" x14ac:dyDescent="0.2">
      <c r="A486" s="10">
        <v>2015</v>
      </c>
      <c r="C486" s="21">
        <v>45</v>
      </c>
      <c r="D486" s="21">
        <v>30</v>
      </c>
      <c r="E486" s="21">
        <v>2</v>
      </c>
      <c r="F486" s="21">
        <v>1</v>
      </c>
      <c r="G486" s="21">
        <v>0</v>
      </c>
      <c r="H486" s="21">
        <v>11</v>
      </c>
      <c r="I486" s="21">
        <v>6</v>
      </c>
      <c r="J486" s="21">
        <v>667</v>
      </c>
      <c r="K486" s="21">
        <v>47</v>
      </c>
      <c r="L486" s="13">
        <v>1.0444444444444445</v>
      </c>
      <c r="M486" s="17"/>
    </row>
    <row r="487" spans="1:13" x14ac:dyDescent="0.2">
      <c r="A487" s="10">
        <v>2016</v>
      </c>
      <c r="C487" s="21">
        <v>38</v>
      </c>
      <c r="D487" s="21">
        <v>16</v>
      </c>
      <c r="E487" s="21">
        <v>1</v>
      </c>
      <c r="F487" s="21">
        <v>0</v>
      </c>
      <c r="G487" s="21">
        <v>0</v>
      </c>
      <c r="H487" s="21">
        <v>3</v>
      </c>
      <c r="I487" s="21">
        <v>5</v>
      </c>
      <c r="J487" s="21">
        <v>421</v>
      </c>
      <c r="K487" s="21">
        <v>24</v>
      </c>
      <c r="L487" s="13">
        <v>0.63157894736842102</v>
      </c>
      <c r="M487" s="17"/>
    </row>
    <row r="488" spans="1:13" x14ac:dyDescent="0.2">
      <c r="A488" s="10">
        <v>2017</v>
      </c>
      <c r="C488" s="21">
        <v>35</v>
      </c>
      <c r="D488" s="21">
        <v>16</v>
      </c>
      <c r="E488" s="21">
        <v>1</v>
      </c>
      <c r="F488" s="21">
        <v>0</v>
      </c>
      <c r="G488" s="21">
        <v>0</v>
      </c>
      <c r="H488" s="21">
        <v>4</v>
      </c>
      <c r="I488" s="21">
        <v>7</v>
      </c>
      <c r="J488" s="21">
        <v>457</v>
      </c>
      <c r="K488" s="21">
        <v>27</v>
      </c>
      <c r="L488" s="13">
        <v>0.77142857142857146</v>
      </c>
      <c r="M488" s="17"/>
    </row>
    <row r="489" spans="1:13" x14ac:dyDescent="0.2">
      <c r="A489" s="10">
        <v>2018</v>
      </c>
      <c r="C489" s="21">
        <v>49</v>
      </c>
      <c r="D489" s="22">
        <v>31</v>
      </c>
      <c r="E489" s="21">
        <v>4</v>
      </c>
      <c r="F489" s="21">
        <v>0</v>
      </c>
      <c r="G489" s="21">
        <v>1</v>
      </c>
      <c r="H489" s="22">
        <v>17</v>
      </c>
      <c r="I489" s="21">
        <v>14</v>
      </c>
      <c r="J489" s="21">
        <v>633</v>
      </c>
      <c r="K489" s="22">
        <v>62</v>
      </c>
      <c r="L489" s="13">
        <v>1.2653061224489797</v>
      </c>
      <c r="M489" s="17"/>
    </row>
    <row r="490" spans="1:13" x14ac:dyDescent="0.2">
      <c r="A490" s="10">
        <v>2019</v>
      </c>
      <c r="C490" s="21">
        <v>50</v>
      </c>
      <c r="D490" s="21">
        <v>28</v>
      </c>
      <c r="E490" s="21">
        <v>1</v>
      </c>
      <c r="F490" s="21">
        <v>1</v>
      </c>
      <c r="G490" s="21">
        <v>0</v>
      </c>
      <c r="H490" s="21">
        <v>12</v>
      </c>
      <c r="I490" s="21">
        <v>13</v>
      </c>
      <c r="J490" s="21">
        <v>560</v>
      </c>
      <c r="K490" s="21">
        <v>53</v>
      </c>
      <c r="L490" s="13">
        <v>1.06</v>
      </c>
    </row>
    <row r="491" spans="1:13" x14ac:dyDescent="0.2">
      <c r="A491" s="10">
        <v>2020</v>
      </c>
      <c r="C491" s="21">
        <v>27</v>
      </c>
      <c r="D491" s="21">
        <v>14</v>
      </c>
      <c r="E491" s="21">
        <v>0</v>
      </c>
      <c r="F491" s="21">
        <v>0</v>
      </c>
      <c r="G491" s="21">
        <v>0</v>
      </c>
      <c r="H491" s="21">
        <v>3</v>
      </c>
      <c r="I491" s="21">
        <v>6</v>
      </c>
      <c r="J491" s="21">
        <v>519</v>
      </c>
      <c r="K491" s="21">
        <v>23</v>
      </c>
      <c r="L491" s="13">
        <v>0.85185185185185186</v>
      </c>
      <c r="M491" s="17"/>
    </row>
    <row r="492" spans="1:13" x14ac:dyDescent="0.2">
      <c r="A492" s="10">
        <v>2021</v>
      </c>
      <c r="C492" s="21">
        <v>21</v>
      </c>
      <c r="D492" s="21">
        <v>6</v>
      </c>
      <c r="E492" s="21">
        <v>0</v>
      </c>
      <c r="F492" s="21">
        <v>0</v>
      </c>
      <c r="G492" s="21">
        <v>0</v>
      </c>
      <c r="H492" s="21">
        <v>3</v>
      </c>
      <c r="I492" s="21">
        <v>4</v>
      </c>
      <c r="J492" s="21">
        <v>286</v>
      </c>
      <c r="K492" s="21">
        <v>13</v>
      </c>
      <c r="L492" s="13">
        <v>0.61904761904761907</v>
      </c>
      <c r="M492" s="17"/>
    </row>
    <row r="493" spans="1:13" x14ac:dyDescent="0.2">
      <c r="A493" s="10">
        <v>2022</v>
      </c>
      <c r="C493" s="21">
        <v>51</v>
      </c>
      <c r="D493" s="21">
        <v>23</v>
      </c>
      <c r="E493" s="21">
        <v>4</v>
      </c>
      <c r="F493" s="21">
        <v>0</v>
      </c>
      <c r="G493" s="21">
        <v>0</v>
      </c>
      <c r="H493" s="21">
        <v>15</v>
      </c>
      <c r="I493" s="21">
        <v>7</v>
      </c>
      <c r="J493" s="21">
        <v>451</v>
      </c>
      <c r="K493" s="21">
        <v>45</v>
      </c>
      <c r="L493" s="13">
        <v>0.88235294117647056</v>
      </c>
      <c r="M493" s="17"/>
    </row>
    <row r="494" spans="1:13" x14ac:dyDescent="0.2">
      <c r="A494" s="10">
        <v>2023</v>
      </c>
      <c r="C494" s="21">
        <v>48</v>
      </c>
      <c r="D494" s="21">
        <v>24</v>
      </c>
      <c r="E494" s="21">
        <v>1</v>
      </c>
      <c r="F494" s="21">
        <v>0</v>
      </c>
      <c r="G494" s="21">
        <v>1</v>
      </c>
      <c r="H494" s="22">
        <v>17</v>
      </c>
      <c r="I494" s="22">
        <v>15</v>
      </c>
      <c r="J494" s="21">
        <v>500</v>
      </c>
      <c r="K494" s="21">
        <v>56</v>
      </c>
      <c r="L494" s="13">
        <v>1.17</v>
      </c>
      <c r="M494" s="17"/>
    </row>
    <row r="495" spans="1:13" x14ac:dyDescent="0.2">
      <c r="A495" s="10">
        <v>2024</v>
      </c>
      <c r="C495" s="21">
        <v>51</v>
      </c>
      <c r="D495" s="22">
        <v>31</v>
      </c>
      <c r="E495" s="21">
        <v>1</v>
      </c>
      <c r="F495" s="21">
        <v>0</v>
      </c>
      <c r="G495" s="21">
        <v>0</v>
      </c>
      <c r="H495" s="21">
        <v>13</v>
      </c>
      <c r="I495" s="21">
        <v>9</v>
      </c>
      <c r="J495" s="21">
        <v>608</v>
      </c>
      <c r="K495" s="21">
        <v>53</v>
      </c>
      <c r="L495" s="13">
        <v>1.0392156862745099</v>
      </c>
      <c r="M495" s="17"/>
    </row>
    <row r="496" spans="1:13" x14ac:dyDescent="0.2">
      <c r="A496" s="1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0"/>
    </row>
    <row r="497" spans="1:13" x14ac:dyDescent="0.2">
      <c r="A497" s="10" t="s">
        <v>11</v>
      </c>
      <c r="C497" s="1">
        <f t="shared" ref="C497:I497" si="22">SUM(C469:C495)</f>
        <v>925</v>
      </c>
      <c r="D497" s="1">
        <f t="shared" si="22"/>
        <v>488</v>
      </c>
      <c r="E497" s="1">
        <f t="shared" si="22"/>
        <v>45</v>
      </c>
      <c r="F497" s="1">
        <f t="shared" si="22"/>
        <v>10</v>
      </c>
      <c r="G497" s="1">
        <f t="shared" si="22"/>
        <v>6</v>
      </c>
      <c r="H497" s="1">
        <f t="shared" si="22"/>
        <v>231</v>
      </c>
      <c r="I497" s="1">
        <f t="shared" si="22"/>
        <v>203</v>
      </c>
      <c r="J497" s="14">
        <f>(D497/C497)</f>
        <v>0.52756756756756762</v>
      </c>
      <c r="K497" s="6">
        <f>SUM(K469:K495)/25</f>
        <v>36.880000000000003</v>
      </c>
      <c r="L497" s="5">
        <f>K498/C497</f>
        <v>0.99675675675675679</v>
      </c>
    </row>
    <row r="498" spans="1:13" x14ac:dyDescent="0.2">
      <c r="A498" s="10"/>
      <c r="C498" s="1"/>
      <c r="D498" s="1"/>
      <c r="E498" s="1"/>
      <c r="F498" s="1"/>
      <c r="G498" s="1"/>
      <c r="H498" s="1"/>
      <c r="I498" s="1"/>
      <c r="J498" s="1"/>
      <c r="K498" s="1">
        <f>SUM(K469:K495)</f>
        <v>922</v>
      </c>
      <c r="L498" s="1"/>
      <c r="M498" s="17"/>
    </row>
    <row r="499" spans="1:13" x14ac:dyDescent="0.2">
      <c r="A499" s="42"/>
      <c r="B499" s="43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3"/>
    </row>
    <row r="500" spans="1:13" x14ac:dyDescent="0.2">
      <c r="A500" s="11"/>
      <c r="K500" s="6"/>
      <c r="M500" s="17"/>
    </row>
    <row r="501" spans="1:13" ht="15.75" x14ac:dyDescent="0.25">
      <c r="A501" s="2" t="s">
        <v>46</v>
      </c>
      <c r="B501" s="3"/>
      <c r="C501" s="18" t="s">
        <v>0</v>
      </c>
      <c r="D501" s="18" t="s">
        <v>1</v>
      </c>
      <c r="E501" s="18" t="s">
        <v>2</v>
      </c>
      <c r="F501" s="18" t="s">
        <v>3</v>
      </c>
      <c r="G501" s="18" t="s">
        <v>4</v>
      </c>
      <c r="H501" s="18" t="s">
        <v>5</v>
      </c>
      <c r="I501" s="18" t="s">
        <v>6</v>
      </c>
      <c r="J501" s="18" t="s">
        <v>7</v>
      </c>
      <c r="K501" s="18" t="s">
        <v>8</v>
      </c>
      <c r="L501" s="18" t="s">
        <v>9</v>
      </c>
      <c r="M501" s="17"/>
    </row>
    <row r="502" spans="1:13" x14ac:dyDescent="0.2">
      <c r="A502" s="1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7"/>
    </row>
    <row r="503" spans="1:13" x14ac:dyDescent="0.2">
      <c r="A503" s="10">
        <v>1998</v>
      </c>
      <c r="C503" s="12">
        <v>0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">
        <f t="shared" ref="K503:K516" si="23">D503+H503+I503</f>
        <v>0</v>
      </c>
      <c r="L503" s="12">
        <v>0</v>
      </c>
      <c r="M503" s="17"/>
    </row>
    <row r="504" spans="1:13" x14ac:dyDescent="0.2">
      <c r="A504" s="10">
        <v>1999</v>
      </c>
      <c r="C504" s="12">
        <v>0</v>
      </c>
      <c r="D504" s="12">
        <v>0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">
        <f t="shared" si="23"/>
        <v>0</v>
      </c>
      <c r="L504" s="12">
        <v>0</v>
      </c>
      <c r="M504" s="17"/>
    </row>
    <row r="505" spans="1:13" x14ac:dyDescent="0.2">
      <c r="A505" s="10">
        <v>2000</v>
      </c>
      <c r="C505" s="12">
        <v>0</v>
      </c>
      <c r="D505" s="12">
        <v>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">
        <f t="shared" si="23"/>
        <v>0</v>
      </c>
      <c r="L505" s="12">
        <v>0</v>
      </c>
      <c r="M505" s="17"/>
    </row>
    <row r="506" spans="1:13" x14ac:dyDescent="0.2">
      <c r="A506" s="10">
        <v>2001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">
        <f t="shared" si="23"/>
        <v>0</v>
      </c>
      <c r="L506" s="12">
        <v>0</v>
      </c>
      <c r="M506" s="17"/>
    </row>
    <row r="507" spans="1:13" x14ac:dyDescent="0.2">
      <c r="A507" s="10">
        <v>2002</v>
      </c>
      <c r="C507" s="12">
        <v>34</v>
      </c>
      <c r="D507" s="12">
        <v>20</v>
      </c>
      <c r="E507" s="12">
        <v>3</v>
      </c>
      <c r="F507" s="7">
        <v>2</v>
      </c>
      <c r="G507" s="12">
        <v>1</v>
      </c>
      <c r="H507" s="12">
        <v>12</v>
      </c>
      <c r="I507" s="12">
        <v>9</v>
      </c>
      <c r="J507" s="12">
        <v>588</v>
      </c>
      <c r="K507" s="1">
        <f t="shared" si="23"/>
        <v>41</v>
      </c>
      <c r="L507" s="12">
        <v>1.21</v>
      </c>
      <c r="M507" s="17"/>
    </row>
    <row r="508" spans="1:13" x14ac:dyDescent="0.2">
      <c r="A508" s="10">
        <v>2003</v>
      </c>
      <c r="C508" s="12">
        <v>35</v>
      </c>
      <c r="D508" s="12">
        <v>23</v>
      </c>
      <c r="E508" s="12">
        <v>5</v>
      </c>
      <c r="F508" s="12">
        <v>0</v>
      </c>
      <c r="G508" s="12">
        <v>0</v>
      </c>
      <c r="H508" s="12">
        <v>11</v>
      </c>
      <c r="I508" s="12">
        <v>11</v>
      </c>
      <c r="J508" s="12">
        <v>657</v>
      </c>
      <c r="K508" s="1">
        <f t="shared" si="23"/>
        <v>45</v>
      </c>
      <c r="L508" s="12">
        <v>1.37</v>
      </c>
      <c r="M508" s="17"/>
    </row>
    <row r="509" spans="1:13" x14ac:dyDescent="0.2">
      <c r="A509" s="10">
        <v>2004</v>
      </c>
      <c r="C509" s="12">
        <v>41</v>
      </c>
      <c r="D509" s="12">
        <v>22</v>
      </c>
      <c r="E509" s="12">
        <v>5</v>
      </c>
      <c r="F509" s="12">
        <v>0</v>
      </c>
      <c r="G509" s="12">
        <v>0</v>
      </c>
      <c r="H509" s="12">
        <v>13</v>
      </c>
      <c r="I509" s="12">
        <v>11</v>
      </c>
      <c r="J509" s="12">
        <v>537</v>
      </c>
      <c r="K509" s="1">
        <f t="shared" si="23"/>
        <v>46</v>
      </c>
      <c r="L509" s="13">
        <v>1.29</v>
      </c>
      <c r="M509" s="17"/>
    </row>
    <row r="510" spans="1:13" x14ac:dyDescent="0.2">
      <c r="A510" s="10">
        <v>2005</v>
      </c>
      <c r="C510" s="12">
        <v>39</v>
      </c>
      <c r="D510" s="12">
        <v>20</v>
      </c>
      <c r="E510" s="12">
        <v>4</v>
      </c>
      <c r="F510" s="7">
        <v>2</v>
      </c>
      <c r="G510" s="12">
        <v>0</v>
      </c>
      <c r="H510" s="12">
        <v>14</v>
      </c>
      <c r="I510" s="12">
        <v>7</v>
      </c>
      <c r="J510" s="12">
        <v>513</v>
      </c>
      <c r="K510" s="1">
        <f t="shared" si="23"/>
        <v>41</v>
      </c>
      <c r="L510" s="13">
        <v>1.05</v>
      </c>
      <c r="M510" s="17"/>
    </row>
    <row r="511" spans="1:13" x14ac:dyDescent="0.2">
      <c r="A511" s="10">
        <v>2006</v>
      </c>
      <c r="C511" s="21">
        <v>50</v>
      </c>
      <c r="D511" s="21">
        <v>32</v>
      </c>
      <c r="E511" s="7">
        <v>10</v>
      </c>
      <c r="F511" s="12">
        <v>0</v>
      </c>
      <c r="G511" s="7">
        <v>3</v>
      </c>
      <c r="H511" s="12">
        <v>20</v>
      </c>
      <c r="I511" s="7">
        <v>25</v>
      </c>
      <c r="J511" s="12">
        <v>640</v>
      </c>
      <c r="K511" s="22">
        <f t="shared" si="23"/>
        <v>77</v>
      </c>
      <c r="L511" s="20">
        <v>1.54</v>
      </c>
      <c r="M511" s="17"/>
    </row>
    <row r="512" spans="1:13" x14ac:dyDescent="0.2">
      <c r="A512" s="10">
        <v>2007</v>
      </c>
      <c r="C512" s="21">
        <v>42</v>
      </c>
      <c r="D512" s="21">
        <v>23</v>
      </c>
      <c r="E512" s="12">
        <v>5</v>
      </c>
      <c r="F512" s="12">
        <v>0</v>
      </c>
      <c r="G512" s="12">
        <v>1</v>
      </c>
      <c r="H512" s="12">
        <v>10</v>
      </c>
      <c r="I512" s="12">
        <v>10</v>
      </c>
      <c r="J512" s="12">
        <v>548</v>
      </c>
      <c r="K512" s="1">
        <f t="shared" si="23"/>
        <v>43</v>
      </c>
      <c r="L512" s="13">
        <v>1.02</v>
      </c>
      <c r="M512" s="17"/>
    </row>
    <row r="513" spans="1:13" x14ac:dyDescent="0.2">
      <c r="A513" s="10">
        <v>2008</v>
      </c>
      <c r="C513" s="21">
        <v>48</v>
      </c>
      <c r="D513" s="21">
        <v>32</v>
      </c>
      <c r="E513" s="12">
        <v>5</v>
      </c>
      <c r="F513" s="12">
        <v>0</v>
      </c>
      <c r="G513" s="12">
        <v>1</v>
      </c>
      <c r="H513" s="7">
        <v>21</v>
      </c>
      <c r="I513" s="12">
        <v>9</v>
      </c>
      <c r="J513" s="21">
        <v>667</v>
      </c>
      <c r="K513" s="1">
        <f t="shared" si="23"/>
        <v>62</v>
      </c>
      <c r="L513" s="13">
        <v>1.29</v>
      </c>
      <c r="M513" s="17"/>
    </row>
    <row r="514" spans="1:13" x14ac:dyDescent="0.2">
      <c r="A514" s="10">
        <v>2009</v>
      </c>
      <c r="C514" s="21">
        <v>50</v>
      </c>
      <c r="D514" s="21">
        <v>23</v>
      </c>
      <c r="E514" s="21">
        <v>2</v>
      </c>
      <c r="F514" s="21">
        <v>0</v>
      </c>
      <c r="G514" s="21">
        <v>1</v>
      </c>
      <c r="H514" s="21">
        <v>14</v>
      </c>
      <c r="I514" s="21">
        <v>8</v>
      </c>
      <c r="J514" s="21">
        <v>460</v>
      </c>
      <c r="K514" s="1">
        <f t="shared" si="23"/>
        <v>45</v>
      </c>
      <c r="L514" s="13">
        <v>0.9</v>
      </c>
      <c r="M514" s="17"/>
    </row>
    <row r="515" spans="1:13" x14ac:dyDescent="0.2">
      <c r="A515" s="10">
        <v>2010</v>
      </c>
      <c r="C515" s="21">
        <v>49</v>
      </c>
      <c r="D515" s="21">
        <v>25</v>
      </c>
      <c r="E515" s="21">
        <v>0</v>
      </c>
      <c r="F515" s="21">
        <v>1</v>
      </c>
      <c r="G515" s="21">
        <v>0</v>
      </c>
      <c r="H515" s="21">
        <v>14</v>
      </c>
      <c r="I515" s="21">
        <v>6</v>
      </c>
      <c r="J515" s="21">
        <v>510</v>
      </c>
      <c r="K515" s="1">
        <f t="shared" si="23"/>
        <v>45</v>
      </c>
      <c r="L515" s="13">
        <v>0.92</v>
      </c>
      <c r="M515" s="17"/>
    </row>
    <row r="516" spans="1:13" x14ac:dyDescent="0.2">
      <c r="A516" s="10">
        <v>2011</v>
      </c>
      <c r="C516" s="21">
        <v>55</v>
      </c>
      <c r="D516" s="21">
        <v>30</v>
      </c>
      <c r="E516" s="21">
        <v>5</v>
      </c>
      <c r="F516" s="21">
        <v>0</v>
      </c>
      <c r="G516" s="21">
        <v>0</v>
      </c>
      <c r="H516" s="21">
        <v>18</v>
      </c>
      <c r="I516" s="21">
        <v>13</v>
      </c>
      <c r="J516" s="21">
        <v>545</v>
      </c>
      <c r="K516" s="1">
        <f t="shared" si="23"/>
        <v>61</v>
      </c>
      <c r="L516" s="13">
        <v>1.1090909090909091</v>
      </c>
      <c r="M516" s="17"/>
    </row>
    <row r="517" spans="1:13" x14ac:dyDescent="0.2">
      <c r="A517" s="10">
        <v>2012</v>
      </c>
      <c r="C517" s="21">
        <v>49</v>
      </c>
      <c r="D517" s="21">
        <v>32</v>
      </c>
      <c r="E517" s="21">
        <v>5</v>
      </c>
      <c r="F517" s="21">
        <v>0</v>
      </c>
      <c r="G517" s="21">
        <v>0</v>
      </c>
      <c r="H517" s="21">
        <v>17</v>
      </c>
      <c r="I517" s="21">
        <v>7</v>
      </c>
      <c r="J517" s="21">
        <v>653</v>
      </c>
      <c r="K517" s="1">
        <v>56</v>
      </c>
      <c r="L517" s="13">
        <v>1.1428571428571428</v>
      </c>
      <c r="M517" s="17"/>
    </row>
    <row r="518" spans="1:13" x14ac:dyDescent="0.2">
      <c r="A518" s="10">
        <v>2013</v>
      </c>
      <c r="C518" s="22">
        <v>61</v>
      </c>
      <c r="D518" s="22">
        <v>37</v>
      </c>
      <c r="E518" s="21">
        <v>4</v>
      </c>
      <c r="F518" s="21">
        <v>1</v>
      </c>
      <c r="G518" s="21">
        <v>0</v>
      </c>
      <c r="H518" s="21">
        <v>20</v>
      </c>
      <c r="I518" s="21">
        <v>16</v>
      </c>
      <c r="J518" s="21">
        <v>607</v>
      </c>
      <c r="K518" s="1">
        <v>73</v>
      </c>
      <c r="L518" s="13">
        <v>1.2</v>
      </c>
      <c r="M518" s="17"/>
    </row>
    <row r="519" spans="1:13" x14ac:dyDescent="0.2">
      <c r="A519" s="10">
        <v>2014</v>
      </c>
      <c r="C519" s="21">
        <v>51</v>
      </c>
      <c r="D519" s="21">
        <v>25</v>
      </c>
      <c r="E519" s="21">
        <v>3</v>
      </c>
      <c r="F519" s="21">
        <v>0</v>
      </c>
      <c r="G519" s="21">
        <v>0</v>
      </c>
      <c r="H519" s="21">
        <v>10</v>
      </c>
      <c r="I519" s="21">
        <v>8</v>
      </c>
      <c r="J519" s="21">
        <v>490</v>
      </c>
      <c r="K519" s="1">
        <v>43</v>
      </c>
      <c r="L519" s="13">
        <v>0.84313725490196079</v>
      </c>
      <c r="M519" s="17"/>
    </row>
    <row r="520" spans="1:13" x14ac:dyDescent="0.2">
      <c r="A520" s="10">
        <v>2015</v>
      </c>
      <c r="C520" s="21">
        <v>47</v>
      </c>
      <c r="D520" s="21">
        <v>24</v>
      </c>
      <c r="E520" s="22">
        <v>10</v>
      </c>
      <c r="F520" s="21">
        <v>0</v>
      </c>
      <c r="G520" s="21">
        <v>0</v>
      </c>
      <c r="H520" s="21">
        <v>12</v>
      </c>
      <c r="I520" s="21">
        <v>15</v>
      </c>
      <c r="J520" s="21">
        <v>511</v>
      </c>
      <c r="K520" s="1">
        <v>51</v>
      </c>
      <c r="L520" s="13">
        <v>1.0851063829787233</v>
      </c>
      <c r="M520" s="17"/>
    </row>
    <row r="521" spans="1:13" x14ac:dyDescent="0.2">
      <c r="A521" s="10">
        <v>2016</v>
      </c>
      <c r="C521" s="21">
        <v>53</v>
      </c>
      <c r="D521" s="21">
        <v>30</v>
      </c>
      <c r="E521" s="21">
        <v>7</v>
      </c>
      <c r="F521" s="21">
        <v>0</v>
      </c>
      <c r="G521" s="21">
        <v>0</v>
      </c>
      <c r="H521" s="21">
        <v>8</v>
      </c>
      <c r="I521" s="21">
        <v>14</v>
      </c>
      <c r="J521" s="21">
        <v>566</v>
      </c>
      <c r="K521" s="1">
        <v>52</v>
      </c>
      <c r="L521" s="13">
        <v>0.98113207547169812</v>
      </c>
      <c r="M521" s="17"/>
    </row>
    <row r="522" spans="1:13" x14ac:dyDescent="0.2">
      <c r="A522" s="10">
        <v>2017</v>
      </c>
      <c r="C522" s="21">
        <v>37</v>
      </c>
      <c r="D522" s="21">
        <v>25</v>
      </c>
      <c r="E522" s="21">
        <v>4</v>
      </c>
      <c r="F522" s="21">
        <v>0</v>
      </c>
      <c r="G522" s="21">
        <v>0</v>
      </c>
      <c r="H522" s="21">
        <v>12</v>
      </c>
      <c r="I522" s="21">
        <v>13</v>
      </c>
      <c r="J522" s="21">
        <v>676</v>
      </c>
      <c r="K522" s="1">
        <v>50</v>
      </c>
      <c r="L522" s="13">
        <v>1.3513513513513513</v>
      </c>
      <c r="M522" s="17"/>
    </row>
    <row r="523" spans="1:13" x14ac:dyDescent="0.2">
      <c r="A523" s="10">
        <v>2018</v>
      </c>
      <c r="C523" s="21">
        <v>38</v>
      </c>
      <c r="D523" s="21">
        <v>26</v>
      </c>
      <c r="E523" s="21">
        <v>4</v>
      </c>
      <c r="F523" s="21">
        <v>0</v>
      </c>
      <c r="G523" s="21">
        <v>0</v>
      </c>
      <c r="H523" s="21">
        <v>17</v>
      </c>
      <c r="I523" s="21">
        <v>12</v>
      </c>
      <c r="J523" s="22">
        <v>684</v>
      </c>
      <c r="K523" s="1">
        <v>55</v>
      </c>
      <c r="L523" s="13">
        <v>1.4473684210526316</v>
      </c>
      <c r="M523" s="17"/>
    </row>
    <row r="524" spans="1:13" x14ac:dyDescent="0.2">
      <c r="A524" s="10">
        <v>2019</v>
      </c>
      <c r="C524" s="21"/>
      <c r="D524" s="21"/>
      <c r="E524" s="21"/>
      <c r="F524" s="21"/>
      <c r="G524" s="21"/>
      <c r="H524" s="21"/>
      <c r="I524" s="21"/>
      <c r="J524" s="21"/>
      <c r="K524" s="1"/>
      <c r="L524" s="13"/>
      <c r="M524" s="17"/>
    </row>
    <row r="525" spans="1:13" x14ac:dyDescent="0.2">
      <c r="A525" s="10"/>
      <c r="C525" s="12"/>
      <c r="D525" s="21"/>
      <c r="E525" s="21"/>
      <c r="F525" s="21"/>
      <c r="G525" s="21"/>
      <c r="H525" s="21"/>
      <c r="I525" s="21"/>
      <c r="J525" s="21"/>
      <c r="K525" s="12"/>
      <c r="L525" s="12"/>
      <c r="M525" s="17"/>
    </row>
    <row r="526" spans="1:13" x14ac:dyDescent="0.2">
      <c r="A526" s="10" t="s">
        <v>11</v>
      </c>
      <c r="C526" s="12">
        <f t="shared" ref="C526:I526" si="24">SUM(C503:C523)</f>
        <v>779</v>
      </c>
      <c r="D526" s="12">
        <f t="shared" si="24"/>
        <v>449</v>
      </c>
      <c r="E526" s="12">
        <f t="shared" si="24"/>
        <v>81</v>
      </c>
      <c r="F526" s="12">
        <f t="shared" si="24"/>
        <v>6</v>
      </c>
      <c r="G526" s="12">
        <f t="shared" si="24"/>
        <v>7</v>
      </c>
      <c r="H526" s="12">
        <f t="shared" si="24"/>
        <v>243</v>
      </c>
      <c r="I526" s="12">
        <f t="shared" si="24"/>
        <v>194</v>
      </c>
      <c r="J526" s="15">
        <f>(D526/C526)</f>
        <v>0.57637997432605903</v>
      </c>
      <c r="K526" s="16">
        <f>SUM(K503:K523)/17</f>
        <v>52.117647058823529</v>
      </c>
      <c r="L526" s="5">
        <f>K527/C526</f>
        <v>1.1373555840821565</v>
      </c>
    </row>
    <row r="527" spans="1:13" x14ac:dyDescent="0.2">
      <c r="A527" s="10"/>
      <c r="C527" s="12"/>
      <c r="D527" s="12"/>
      <c r="E527" s="12"/>
      <c r="F527" s="12"/>
      <c r="G527" s="12"/>
      <c r="H527" s="12"/>
      <c r="I527" s="12"/>
      <c r="J527" s="12"/>
      <c r="K527" s="12">
        <f>SUM(K503:K523)</f>
        <v>886</v>
      </c>
      <c r="L527" s="12"/>
    </row>
    <row r="528" spans="1:13" x14ac:dyDescent="0.2">
      <c r="A528" s="42"/>
      <c r="B528" s="43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3"/>
    </row>
    <row r="529" spans="1:13" x14ac:dyDescent="0.2">
      <c r="A529" s="10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7"/>
    </row>
    <row r="530" spans="1:13" ht="15.75" customHeight="1" x14ac:dyDescent="0.25">
      <c r="A530" s="2" t="s">
        <v>19</v>
      </c>
      <c r="B530" s="3"/>
      <c r="C530" s="18" t="s">
        <v>0</v>
      </c>
      <c r="D530" s="18" t="s">
        <v>1</v>
      </c>
      <c r="E530" s="18" t="s">
        <v>2</v>
      </c>
      <c r="F530" s="18" t="s">
        <v>3</v>
      </c>
      <c r="G530" s="18" t="s">
        <v>4</v>
      </c>
      <c r="H530" s="18" t="s">
        <v>5</v>
      </c>
      <c r="I530" s="18" t="s">
        <v>6</v>
      </c>
      <c r="J530" s="18" t="s">
        <v>7</v>
      </c>
      <c r="K530" s="18" t="s">
        <v>8</v>
      </c>
      <c r="L530" s="18" t="s">
        <v>9</v>
      </c>
      <c r="M530" s="17"/>
    </row>
    <row r="531" spans="1:13" x14ac:dyDescent="0.2">
      <c r="A531" s="1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7"/>
    </row>
    <row r="532" spans="1:13" x14ac:dyDescent="0.2">
      <c r="A532" s="10">
        <v>1998</v>
      </c>
      <c r="C532" s="12">
        <v>30</v>
      </c>
      <c r="D532" s="12">
        <v>19</v>
      </c>
      <c r="E532" s="12">
        <v>1</v>
      </c>
      <c r="F532" s="12">
        <v>1</v>
      </c>
      <c r="G532" s="12">
        <v>0</v>
      </c>
      <c r="H532" s="12">
        <v>10</v>
      </c>
      <c r="I532" s="12">
        <v>4</v>
      </c>
      <c r="J532" s="12">
        <v>633</v>
      </c>
      <c r="K532" s="1">
        <f t="shared" ref="K532:K545" si="25">D532+H532+I532</f>
        <v>33</v>
      </c>
      <c r="L532" s="12">
        <v>1.1000000000000001</v>
      </c>
      <c r="M532" s="17"/>
    </row>
    <row r="533" spans="1:13" x14ac:dyDescent="0.2">
      <c r="A533" s="10">
        <v>1999</v>
      </c>
      <c r="C533" s="12">
        <v>38</v>
      </c>
      <c r="D533" s="12">
        <v>23</v>
      </c>
      <c r="E533" s="7">
        <v>9</v>
      </c>
      <c r="F533" s="12">
        <v>1</v>
      </c>
      <c r="G533" s="7">
        <v>1</v>
      </c>
      <c r="H533" s="12">
        <v>12</v>
      </c>
      <c r="I533" s="21">
        <v>13</v>
      </c>
      <c r="J533" s="12">
        <v>605</v>
      </c>
      <c r="K533" s="22">
        <f t="shared" si="25"/>
        <v>48</v>
      </c>
      <c r="L533" s="7">
        <v>1.26</v>
      </c>
      <c r="M533" s="17"/>
    </row>
    <row r="534" spans="1:13" x14ac:dyDescent="0.2">
      <c r="A534" s="10">
        <v>2000</v>
      </c>
      <c r="C534" s="12">
        <v>38</v>
      </c>
      <c r="D534" s="12">
        <v>24</v>
      </c>
      <c r="E534" s="12">
        <v>4</v>
      </c>
      <c r="F534" s="7">
        <v>2</v>
      </c>
      <c r="G534" s="12">
        <v>0</v>
      </c>
      <c r="H534" s="12">
        <v>8</v>
      </c>
      <c r="I534" s="21">
        <v>13</v>
      </c>
      <c r="J534" s="12">
        <v>632</v>
      </c>
      <c r="K534" s="1">
        <f t="shared" si="25"/>
        <v>45</v>
      </c>
      <c r="L534" s="12">
        <v>1.18</v>
      </c>
      <c r="M534" s="17"/>
    </row>
    <row r="535" spans="1:13" x14ac:dyDescent="0.2">
      <c r="A535" s="10">
        <v>2001</v>
      </c>
      <c r="C535" s="12">
        <v>36</v>
      </c>
      <c r="D535" s="12">
        <v>20</v>
      </c>
      <c r="E535" s="12">
        <v>1</v>
      </c>
      <c r="F535" s="12">
        <v>0</v>
      </c>
      <c r="G535" s="12">
        <v>0</v>
      </c>
      <c r="H535" s="12">
        <v>7</v>
      </c>
      <c r="I535" s="12">
        <v>7</v>
      </c>
      <c r="J535" s="12">
        <v>556</v>
      </c>
      <c r="K535" s="1">
        <f t="shared" si="25"/>
        <v>34</v>
      </c>
      <c r="L535" s="12">
        <v>0.94</v>
      </c>
      <c r="M535" s="17"/>
    </row>
    <row r="536" spans="1:13" x14ac:dyDescent="0.2">
      <c r="A536" s="10">
        <v>2002</v>
      </c>
      <c r="C536" s="12">
        <v>36</v>
      </c>
      <c r="D536" s="12">
        <v>23</v>
      </c>
      <c r="E536" s="12">
        <v>1</v>
      </c>
      <c r="F536" s="12">
        <v>0</v>
      </c>
      <c r="G536" s="12">
        <v>0</v>
      </c>
      <c r="H536" s="12">
        <v>10</v>
      </c>
      <c r="I536" s="12">
        <v>10</v>
      </c>
      <c r="J536" s="7">
        <v>639</v>
      </c>
      <c r="K536" s="1">
        <f t="shared" si="25"/>
        <v>43</v>
      </c>
      <c r="L536" s="12">
        <v>1.19</v>
      </c>
      <c r="M536" s="17"/>
    </row>
    <row r="537" spans="1:13" x14ac:dyDescent="0.2">
      <c r="A537" s="10">
        <v>2003</v>
      </c>
      <c r="C537" s="12">
        <v>18</v>
      </c>
      <c r="D537" s="12">
        <v>6</v>
      </c>
      <c r="E537" s="12">
        <v>0</v>
      </c>
      <c r="F537" s="12">
        <v>0</v>
      </c>
      <c r="G537" s="12">
        <v>0</v>
      </c>
      <c r="H537" s="12">
        <v>4</v>
      </c>
      <c r="I537" s="12">
        <v>3</v>
      </c>
      <c r="J537" s="12">
        <v>333</v>
      </c>
      <c r="K537" s="1">
        <f t="shared" si="25"/>
        <v>13</v>
      </c>
      <c r="L537" s="12">
        <v>0.72</v>
      </c>
      <c r="M537" s="17"/>
    </row>
    <row r="538" spans="1:13" x14ac:dyDescent="0.2">
      <c r="A538" s="10">
        <v>2004</v>
      </c>
      <c r="C538" s="12">
        <v>25</v>
      </c>
      <c r="D538" s="12">
        <v>7</v>
      </c>
      <c r="E538" s="12">
        <v>1</v>
      </c>
      <c r="F538" s="12">
        <v>0</v>
      </c>
      <c r="G538" s="12">
        <v>0</v>
      </c>
      <c r="H538" s="12">
        <v>2</v>
      </c>
      <c r="I538" s="12">
        <v>2</v>
      </c>
      <c r="J538" s="12">
        <v>280</v>
      </c>
      <c r="K538" s="1">
        <f t="shared" si="25"/>
        <v>11</v>
      </c>
      <c r="L538" s="13">
        <v>0.52</v>
      </c>
      <c r="M538" s="17"/>
    </row>
    <row r="539" spans="1:13" x14ac:dyDescent="0.2">
      <c r="A539" s="10">
        <v>2005</v>
      </c>
      <c r="C539" s="12">
        <v>37</v>
      </c>
      <c r="D539" s="12">
        <v>13</v>
      </c>
      <c r="E539" s="12">
        <v>1</v>
      </c>
      <c r="F539" s="12">
        <v>1</v>
      </c>
      <c r="G539" s="12">
        <v>0</v>
      </c>
      <c r="H539" s="12">
        <v>3</v>
      </c>
      <c r="I539" s="12">
        <v>6</v>
      </c>
      <c r="J539" s="12">
        <v>351</v>
      </c>
      <c r="K539" s="1">
        <f t="shared" si="25"/>
        <v>22</v>
      </c>
      <c r="L539" s="13">
        <v>0.59459459459459463</v>
      </c>
      <c r="M539" s="17"/>
    </row>
    <row r="540" spans="1:13" x14ac:dyDescent="0.2">
      <c r="A540" s="10">
        <v>2006</v>
      </c>
      <c r="C540" s="12">
        <v>41</v>
      </c>
      <c r="D540" s="12">
        <v>19</v>
      </c>
      <c r="E540" s="12">
        <v>1</v>
      </c>
      <c r="F540" s="12">
        <v>1</v>
      </c>
      <c r="G540" s="12">
        <v>0</v>
      </c>
      <c r="H540" s="12">
        <v>8</v>
      </c>
      <c r="I540" s="12">
        <v>10</v>
      </c>
      <c r="J540" s="12">
        <v>463</v>
      </c>
      <c r="K540" s="1">
        <f t="shared" si="25"/>
        <v>37</v>
      </c>
      <c r="L540" s="13">
        <v>0.9</v>
      </c>
      <c r="M540" s="17"/>
    </row>
    <row r="541" spans="1:13" x14ac:dyDescent="0.2">
      <c r="A541" s="10">
        <v>2007</v>
      </c>
      <c r="B541" s="17"/>
      <c r="C541" s="12">
        <v>46</v>
      </c>
      <c r="D541" s="21">
        <v>25</v>
      </c>
      <c r="E541" s="12">
        <v>4</v>
      </c>
      <c r="F541" s="12">
        <v>1</v>
      </c>
      <c r="G541" s="12">
        <v>0</v>
      </c>
      <c r="H541" s="7">
        <v>13</v>
      </c>
      <c r="I541" s="12">
        <v>3</v>
      </c>
      <c r="J541" s="12">
        <v>543</v>
      </c>
      <c r="K541" s="1">
        <f t="shared" si="25"/>
        <v>41</v>
      </c>
      <c r="L541" s="13">
        <v>0.89</v>
      </c>
      <c r="M541" s="17"/>
    </row>
    <row r="542" spans="1:13" x14ac:dyDescent="0.2">
      <c r="A542" s="10">
        <v>2008</v>
      </c>
      <c r="B542" s="17"/>
      <c r="C542" s="21">
        <v>47</v>
      </c>
      <c r="D542" s="12">
        <v>18</v>
      </c>
      <c r="E542" s="12">
        <v>2</v>
      </c>
      <c r="F542" s="12">
        <v>0</v>
      </c>
      <c r="G542" s="12">
        <v>0</v>
      </c>
      <c r="H542" s="12">
        <v>6</v>
      </c>
      <c r="I542" s="12">
        <v>8</v>
      </c>
      <c r="J542" s="12">
        <v>383</v>
      </c>
      <c r="K542" s="1">
        <f t="shared" si="25"/>
        <v>32</v>
      </c>
      <c r="L542" s="13">
        <v>0.68</v>
      </c>
      <c r="M542" s="17"/>
    </row>
    <row r="543" spans="1:13" x14ac:dyDescent="0.2">
      <c r="A543" s="10">
        <v>2009</v>
      </c>
      <c r="B543" s="17"/>
      <c r="C543" s="21">
        <v>0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">
        <f t="shared" si="25"/>
        <v>0</v>
      </c>
      <c r="L543" s="13">
        <v>0</v>
      </c>
      <c r="M543" s="17"/>
    </row>
    <row r="544" spans="1:13" x14ac:dyDescent="0.2">
      <c r="A544" s="10">
        <v>2010</v>
      </c>
      <c r="B544" s="17"/>
      <c r="C544" s="21">
        <v>36</v>
      </c>
      <c r="D544" s="12">
        <v>19</v>
      </c>
      <c r="E544" s="12">
        <v>3</v>
      </c>
      <c r="F544" s="12">
        <v>0</v>
      </c>
      <c r="G544" s="12">
        <v>0</v>
      </c>
      <c r="H544" s="12">
        <v>6</v>
      </c>
      <c r="I544" s="12">
        <v>3</v>
      </c>
      <c r="J544" s="12">
        <v>528</v>
      </c>
      <c r="K544" s="1">
        <f t="shared" si="25"/>
        <v>28</v>
      </c>
      <c r="L544" s="13">
        <v>0.77777777777777779</v>
      </c>
      <c r="M544" s="17"/>
    </row>
    <row r="545" spans="1:13" x14ac:dyDescent="0.2">
      <c r="A545" s="10">
        <v>2011</v>
      </c>
      <c r="B545" s="17"/>
      <c r="C545" s="21">
        <v>50</v>
      </c>
      <c r="D545" s="12">
        <v>24</v>
      </c>
      <c r="E545" s="12">
        <v>2</v>
      </c>
      <c r="F545" s="12">
        <v>0</v>
      </c>
      <c r="G545" s="12">
        <v>0</v>
      </c>
      <c r="H545" s="12">
        <v>9</v>
      </c>
      <c r="I545" s="12">
        <v>11</v>
      </c>
      <c r="J545" s="12">
        <v>480</v>
      </c>
      <c r="K545" s="1">
        <f t="shared" si="25"/>
        <v>44</v>
      </c>
      <c r="L545" s="13">
        <v>0.88</v>
      </c>
    </row>
    <row r="546" spans="1:13" x14ac:dyDescent="0.2">
      <c r="A546" s="10">
        <v>2012</v>
      </c>
      <c r="B546" s="17"/>
      <c r="C546" s="21">
        <v>45</v>
      </c>
      <c r="D546" s="12">
        <v>21</v>
      </c>
      <c r="E546" s="12">
        <v>2</v>
      </c>
      <c r="F546" s="12">
        <v>0</v>
      </c>
      <c r="G546" s="12">
        <v>0</v>
      </c>
      <c r="H546" s="12">
        <v>8</v>
      </c>
      <c r="I546" s="12">
        <v>10</v>
      </c>
      <c r="J546" s="12">
        <v>467</v>
      </c>
      <c r="K546" s="1">
        <v>39</v>
      </c>
      <c r="L546" s="13">
        <v>0.8666666666666667</v>
      </c>
      <c r="M546" s="17"/>
    </row>
    <row r="547" spans="1:13" x14ac:dyDescent="0.2">
      <c r="A547" s="10">
        <v>2013</v>
      </c>
      <c r="B547" s="17"/>
      <c r="C547" s="21">
        <v>48</v>
      </c>
      <c r="D547" s="12">
        <v>24</v>
      </c>
      <c r="E547" s="12">
        <v>1</v>
      </c>
      <c r="F547" s="12">
        <v>0</v>
      </c>
      <c r="G547" s="12">
        <v>0</v>
      </c>
      <c r="H547" s="12">
        <v>6</v>
      </c>
      <c r="I547" s="12">
        <v>5</v>
      </c>
      <c r="J547" s="12">
        <v>500</v>
      </c>
      <c r="K547" s="1">
        <v>35</v>
      </c>
      <c r="L547" s="13">
        <v>0.73</v>
      </c>
      <c r="M547" s="30"/>
    </row>
    <row r="548" spans="1:13" x14ac:dyDescent="0.2">
      <c r="A548" s="10">
        <v>2014</v>
      </c>
      <c r="B548" s="17"/>
      <c r="C548" s="22">
        <v>51</v>
      </c>
      <c r="D548" s="12">
        <v>22</v>
      </c>
      <c r="E548" s="12">
        <v>3</v>
      </c>
      <c r="F548" s="12">
        <v>0</v>
      </c>
      <c r="G548" s="12">
        <v>0</v>
      </c>
      <c r="H548" s="12">
        <v>10</v>
      </c>
      <c r="I548" s="22">
        <v>14</v>
      </c>
      <c r="J548" s="12">
        <v>431</v>
      </c>
      <c r="K548" s="1">
        <v>46</v>
      </c>
      <c r="L548" s="13">
        <v>0.90196078431372551</v>
      </c>
    </row>
    <row r="549" spans="1:13" x14ac:dyDescent="0.2">
      <c r="A549" s="10">
        <v>2015</v>
      </c>
      <c r="B549" s="17"/>
      <c r="C549" s="21">
        <v>48</v>
      </c>
      <c r="D549" s="12">
        <v>21</v>
      </c>
      <c r="E549" s="12">
        <v>2</v>
      </c>
      <c r="F549" s="12">
        <v>0</v>
      </c>
      <c r="G549" s="12">
        <v>0</v>
      </c>
      <c r="H549" s="12">
        <v>5</v>
      </c>
      <c r="I549" s="21">
        <v>5</v>
      </c>
      <c r="J549" s="12">
        <v>438</v>
      </c>
      <c r="K549" s="1">
        <v>31</v>
      </c>
      <c r="L549" s="13">
        <v>0.64583333333333337</v>
      </c>
      <c r="M549" s="17"/>
    </row>
    <row r="550" spans="1:13" x14ac:dyDescent="0.2">
      <c r="A550" s="10">
        <v>2016</v>
      </c>
      <c r="B550" s="17"/>
      <c r="C550" s="21">
        <v>41</v>
      </c>
      <c r="D550" s="12">
        <v>19</v>
      </c>
      <c r="E550" s="12">
        <v>2</v>
      </c>
      <c r="F550" s="12">
        <v>0</v>
      </c>
      <c r="G550" s="12">
        <v>0</v>
      </c>
      <c r="H550" s="12">
        <v>3</v>
      </c>
      <c r="I550" s="21">
        <v>5</v>
      </c>
      <c r="J550" s="12">
        <v>463</v>
      </c>
      <c r="K550" s="1">
        <v>27</v>
      </c>
      <c r="L550" s="13">
        <v>0.65853658536585369</v>
      </c>
      <c r="M550" s="17"/>
    </row>
    <row r="551" spans="1:13" x14ac:dyDescent="0.2">
      <c r="A551" s="10">
        <v>2017</v>
      </c>
      <c r="B551" s="17"/>
      <c r="C551" s="21">
        <v>46</v>
      </c>
      <c r="D551" s="21">
        <v>25</v>
      </c>
      <c r="E551" s="12">
        <v>0</v>
      </c>
      <c r="F551" s="12">
        <v>0</v>
      </c>
      <c r="G551" s="12">
        <v>0</v>
      </c>
      <c r="H551" s="12">
        <v>11</v>
      </c>
      <c r="I551" s="21">
        <v>6</v>
      </c>
      <c r="J551" s="12">
        <v>543</v>
      </c>
      <c r="K551" s="1">
        <v>42</v>
      </c>
      <c r="L551" s="13">
        <v>0.91304347826086951</v>
      </c>
      <c r="M551" s="17"/>
    </row>
    <row r="552" spans="1:13" x14ac:dyDescent="0.2">
      <c r="A552" s="10">
        <v>2018</v>
      </c>
      <c r="B552" s="17"/>
      <c r="C552" s="21">
        <v>50</v>
      </c>
      <c r="D552" s="22">
        <v>26</v>
      </c>
      <c r="E552" s="12">
        <v>1</v>
      </c>
      <c r="F552" s="12">
        <v>0</v>
      </c>
      <c r="G552" s="12">
        <v>0</v>
      </c>
      <c r="H552" s="12">
        <v>6</v>
      </c>
      <c r="I552" s="21">
        <v>12</v>
      </c>
      <c r="J552" s="12">
        <v>520</v>
      </c>
      <c r="K552" s="1">
        <v>44</v>
      </c>
      <c r="L552" s="13">
        <v>0.88</v>
      </c>
      <c r="M552" s="17"/>
    </row>
    <row r="553" spans="1:13" x14ac:dyDescent="0.2">
      <c r="A553" s="10">
        <v>2019</v>
      </c>
      <c r="B553" s="17"/>
      <c r="C553" s="21">
        <v>49</v>
      </c>
      <c r="D553" s="21">
        <v>23</v>
      </c>
      <c r="E553" s="12">
        <v>1</v>
      </c>
      <c r="F553" s="12">
        <v>0</v>
      </c>
      <c r="G553" s="12">
        <v>0</v>
      </c>
      <c r="H553" s="12">
        <v>6</v>
      </c>
      <c r="I553" s="21">
        <v>10</v>
      </c>
      <c r="J553" s="12">
        <v>469</v>
      </c>
      <c r="K553" s="1">
        <v>39</v>
      </c>
      <c r="L553" s="13">
        <v>0.79591836734693877</v>
      </c>
      <c r="M553" s="17"/>
    </row>
    <row r="554" spans="1:13" x14ac:dyDescent="0.2">
      <c r="A554" s="10">
        <v>2020</v>
      </c>
      <c r="B554" s="17"/>
      <c r="C554" s="21">
        <v>32</v>
      </c>
      <c r="D554" s="21">
        <v>13</v>
      </c>
      <c r="E554" s="12">
        <v>0</v>
      </c>
      <c r="F554" s="12">
        <v>1</v>
      </c>
      <c r="G554" s="12">
        <v>0</v>
      </c>
      <c r="H554" s="12">
        <v>4</v>
      </c>
      <c r="I554" s="21">
        <v>3</v>
      </c>
      <c r="J554" s="12">
        <v>406</v>
      </c>
      <c r="K554" s="1">
        <v>20</v>
      </c>
      <c r="L554" s="13">
        <v>0.625</v>
      </c>
      <c r="M554" s="17"/>
    </row>
    <row r="555" spans="1:13" x14ac:dyDescent="0.2">
      <c r="A555" s="10">
        <v>2021</v>
      </c>
      <c r="B555" s="17"/>
      <c r="C555" s="21">
        <v>32</v>
      </c>
      <c r="D555" s="21">
        <v>14</v>
      </c>
      <c r="E555" s="12">
        <v>1</v>
      </c>
      <c r="F555" s="12">
        <v>0</v>
      </c>
      <c r="G555" s="12">
        <v>0</v>
      </c>
      <c r="H555" s="12">
        <v>10</v>
      </c>
      <c r="I555" s="21">
        <v>5</v>
      </c>
      <c r="J555" s="12">
        <v>438</v>
      </c>
      <c r="K555" s="1">
        <v>29</v>
      </c>
      <c r="L555" s="13">
        <v>0.90625</v>
      </c>
      <c r="M555" s="17"/>
    </row>
    <row r="556" spans="1:13" x14ac:dyDescent="0.2">
      <c r="A556" s="10">
        <v>2022</v>
      </c>
      <c r="B556" s="17"/>
      <c r="C556" s="21">
        <v>41</v>
      </c>
      <c r="D556" s="21">
        <v>17</v>
      </c>
      <c r="E556" s="12">
        <v>0</v>
      </c>
      <c r="F556" s="12">
        <v>1</v>
      </c>
      <c r="G556" s="12">
        <v>0</v>
      </c>
      <c r="H556" s="12">
        <v>3</v>
      </c>
      <c r="I556" s="21">
        <v>5</v>
      </c>
      <c r="J556" s="12">
        <v>415</v>
      </c>
      <c r="K556" s="1">
        <v>25</v>
      </c>
      <c r="L556" s="13">
        <v>0.6097560975609756</v>
      </c>
      <c r="M556" s="17"/>
    </row>
    <row r="557" spans="1:13" x14ac:dyDescent="0.2">
      <c r="A557" s="10">
        <v>2023</v>
      </c>
      <c r="B557" s="17"/>
      <c r="C557" s="21">
        <v>47</v>
      </c>
      <c r="D557" s="22">
        <v>26</v>
      </c>
      <c r="E557" s="12">
        <v>0</v>
      </c>
      <c r="F557" s="12">
        <v>0</v>
      </c>
      <c r="G557" s="12">
        <v>0</v>
      </c>
      <c r="H557" s="12">
        <v>8</v>
      </c>
      <c r="I557" s="21">
        <v>9</v>
      </c>
      <c r="J557" s="12">
        <v>553</v>
      </c>
      <c r="K557" s="1">
        <v>43</v>
      </c>
      <c r="L557" s="13">
        <v>0.91</v>
      </c>
      <c r="M557" s="17"/>
    </row>
    <row r="558" spans="1:13" x14ac:dyDescent="0.2">
      <c r="A558" s="10">
        <v>2024</v>
      </c>
      <c r="B558" s="17"/>
      <c r="C558" s="21">
        <v>38</v>
      </c>
      <c r="D558" s="21">
        <v>16</v>
      </c>
      <c r="E558" s="12">
        <v>0</v>
      </c>
      <c r="F558" s="12">
        <v>0</v>
      </c>
      <c r="G558" s="12">
        <v>0</v>
      </c>
      <c r="H558" s="12">
        <v>10</v>
      </c>
      <c r="I558" s="21">
        <v>4</v>
      </c>
      <c r="J558" s="12">
        <v>421</v>
      </c>
      <c r="K558" s="1">
        <v>30</v>
      </c>
      <c r="L558" s="13">
        <v>0.78947368421052633</v>
      </c>
      <c r="M558" s="17"/>
    </row>
    <row r="559" spans="1:13" x14ac:dyDescent="0.2">
      <c r="A559" s="10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7"/>
    </row>
    <row r="560" spans="1:13" x14ac:dyDescent="0.2">
      <c r="A560" s="10" t="s">
        <v>11</v>
      </c>
      <c r="C560" s="12">
        <f t="shared" ref="C560:I560" si="26">SUM(C532:C558)</f>
        <v>1046</v>
      </c>
      <c r="D560" s="12">
        <f t="shared" si="26"/>
        <v>507</v>
      </c>
      <c r="E560" s="12">
        <f t="shared" si="26"/>
        <v>43</v>
      </c>
      <c r="F560" s="12">
        <f t="shared" si="26"/>
        <v>9</v>
      </c>
      <c r="G560" s="12">
        <f t="shared" si="26"/>
        <v>1</v>
      </c>
      <c r="H560" s="12">
        <f t="shared" si="26"/>
        <v>188</v>
      </c>
      <c r="I560" s="12">
        <f t="shared" si="26"/>
        <v>186</v>
      </c>
      <c r="J560" s="15">
        <f>(D560/C560)</f>
        <v>0.48470363288718932</v>
      </c>
      <c r="K560" s="16">
        <f>SUM(K532:K558)/26</f>
        <v>33.884615384615387</v>
      </c>
      <c r="L560" s="13">
        <f>K561/C560</f>
        <v>0.84225621414913954</v>
      </c>
      <c r="M560" s="17"/>
    </row>
    <row r="561" spans="1:13" x14ac:dyDescent="0.2">
      <c r="A561" s="10"/>
      <c r="C561" s="12"/>
      <c r="D561" s="12"/>
      <c r="E561" s="12"/>
      <c r="F561" s="12"/>
      <c r="G561" s="12"/>
      <c r="H561" s="12"/>
      <c r="I561" s="12"/>
      <c r="J561" s="12"/>
      <c r="K561" s="12">
        <f>SUM(K532:K558)</f>
        <v>881</v>
      </c>
      <c r="L561" s="12"/>
      <c r="M561" s="17"/>
    </row>
    <row r="562" spans="1:13" ht="12" customHeight="1" x14ac:dyDescent="0.2">
      <c r="A562" s="42"/>
      <c r="B562" s="43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3"/>
    </row>
    <row r="563" spans="1:13" x14ac:dyDescent="0.2">
      <c r="A563" s="10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7"/>
    </row>
    <row r="564" spans="1:13" ht="15" customHeight="1" x14ac:dyDescent="0.25">
      <c r="A564" s="2" t="s">
        <v>77</v>
      </c>
      <c r="B564" s="3"/>
      <c r="C564" s="18" t="s">
        <v>0</v>
      </c>
      <c r="D564" s="18" t="s">
        <v>1</v>
      </c>
      <c r="E564" s="18" t="s">
        <v>2</v>
      </c>
      <c r="F564" s="18" t="s">
        <v>3</v>
      </c>
      <c r="G564" s="18" t="s">
        <v>4</v>
      </c>
      <c r="H564" s="18" t="s">
        <v>5</v>
      </c>
      <c r="I564" s="18" t="s">
        <v>6</v>
      </c>
      <c r="J564" s="18" t="s">
        <v>7</v>
      </c>
      <c r="K564" s="18" t="s">
        <v>8</v>
      </c>
      <c r="L564" s="18" t="s">
        <v>9</v>
      </c>
      <c r="M564" s="17"/>
    </row>
    <row r="565" spans="1:13" ht="12" customHeight="1" x14ac:dyDescent="0.2">
      <c r="A565" s="10"/>
      <c r="B565" s="1"/>
      <c r="C565" s="12"/>
      <c r="D565" s="12"/>
      <c r="E565" s="12"/>
      <c r="F565" s="12"/>
      <c r="G565" s="12"/>
      <c r="H565" s="12"/>
      <c r="I565" s="12"/>
      <c r="J565" s="12"/>
      <c r="K565" s="16"/>
      <c r="L565" s="13"/>
      <c r="M565" s="17"/>
    </row>
    <row r="566" spans="1:13" ht="12" customHeight="1" x14ac:dyDescent="0.2">
      <c r="A566" s="10">
        <v>2009</v>
      </c>
      <c r="B566" s="1"/>
      <c r="C566" s="21">
        <v>34</v>
      </c>
      <c r="D566" s="21">
        <v>16</v>
      </c>
      <c r="E566" s="21">
        <v>2</v>
      </c>
      <c r="F566" s="21">
        <v>1</v>
      </c>
      <c r="G566" s="21">
        <v>2</v>
      </c>
      <c r="H566" s="21">
        <v>5</v>
      </c>
      <c r="I566" s="21">
        <v>6</v>
      </c>
      <c r="J566" s="21">
        <v>471</v>
      </c>
      <c r="K566" s="37">
        <v>27</v>
      </c>
      <c r="L566" s="23">
        <v>0.79411764705882348</v>
      </c>
      <c r="M566" s="17"/>
    </row>
    <row r="567" spans="1:13" ht="12" customHeight="1" x14ac:dyDescent="0.2">
      <c r="A567" s="10">
        <v>2010</v>
      </c>
      <c r="B567" s="1"/>
      <c r="C567" s="21">
        <v>40</v>
      </c>
      <c r="D567" s="21">
        <v>23</v>
      </c>
      <c r="E567" s="21">
        <v>1</v>
      </c>
      <c r="F567" s="21">
        <v>1</v>
      </c>
      <c r="G567" s="21">
        <v>2</v>
      </c>
      <c r="H567" s="21">
        <v>13</v>
      </c>
      <c r="I567" s="21">
        <v>15</v>
      </c>
      <c r="J567" s="21">
        <v>575</v>
      </c>
      <c r="K567" s="37">
        <v>51</v>
      </c>
      <c r="L567" s="23">
        <v>1.2749999999999999</v>
      </c>
      <c r="M567" s="17"/>
    </row>
    <row r="568" spans="1:13" ht="12" customHeight="1" x14ac:dyDescent="0.2">
      <c r="A568" s="10">
        <v>2011</v>
      </c>
      <c r="B568" s="1"/>
      <c r="C568" s="21">
        <v>36</v>
      </c>
      <c r="D568" s="21">
        <v>23</v>
      </c>
      <c r="E568" s="21">
        <v>8</v>
      </c>
      <c r="F568" s="21">
        <v>0</v>
      </c>
      <c r="G568" s="21">
        <v>0</v>
      </c>
      <c r="H568" s="21">
        <v>12</v>
      </c>
      <c r="I568" s="21">
        <v>8</v>
      </c>
      <c r="J568" s="21">
        <v>639</v>
      </c>
      <c r="K568" s="37">
        <v>43</v>
      </c>
      <c r="L568" s="23">
        <v>1.1944444444444444</v>
      </c>
      <c r="M568" s="17"/>
    </row>
    <row r="569" spans="1:13" ht="12" customHeight="1" x14ac:dyDescent="0.2">
      <c r="A569" s="10">
        <v>2012</v>
      </c>
      <c r="B569" s="1"/>
      <c r="C569" s="21">
        <v>44</v>
      </c>
      <c r="D569" s="21">
        <v>27</v>
      </c>
      <c r="E569" s="21">
        <v>5</v>
      </c>
      <c r="F569" s="21">
        <v>2</v>
      </c>
      <c r="G569" s="21">
        <v>1</v>
      </c>
      <c r="H569" s="21">
        <v>15</v>
      </c>
      <c r="I569" s="21">
        <v>15</v>
      </c>
      <c r="J569" s="21">
        <v>614</v>
      </c>
      <c r="K569" s="37">
        <v>57</v>
      </c>
      <c r="L569" s="23">
        <v>1.2954545454545454</v>
      </c>
      <c r="M569" s="17"/>
    </row>
    <row r="570" spans="1:13" ht="12" customHeight="1" x14ac:dyDescent="0.2">
      <c r="A570" s="10">
        <v>2013</v>
      </c>
      <c r="B570" s="1"/>
      <c r="C570" s="21">
        <v>47</v>
      </c>
      <c r="D570" s="21">
        <v>28</v>
      </c>
      <c r="E570" s="21">
        <v>10</v>
      </c>
      <c r="F570" s="21">
        <v>2</v>
      </c>
      <c r="G570" s="21">
        <v>1</v>
      </c>
      <c r="H570" s="21">
        <v>19</v>
      </c>
      <c r="I570" s="21">
        <v>14</v>
      </c>
      <c r="J570" s="21">
        <v>596</v>
      </c>
      <c r="K570" s="37">
        <v>61</v>
      </c>
      <c r="L570" s="23">
        <v>1.2978723404255319</v>
      </c>
      <c r="M570" s="17"/>
    </row>
    <row r="571" spans="1:13" ht="12" customHeight="1" x14ac:dyDescent="0.2">
      <c r="A571" s="10">
        <v>2014</v>
      </c>
      <c r="B571" s="1"/>
      <c r="C571" s="22">
        <v>54</v>
      </c>
      <c r="D571" s="21">
        <v>28</v>
      </c>
      <c r="E571" s="21">
        <v>4</v>
      </c>
      <c r="F571" s="21">
        <v>3</v>
      </c>
      <c r="G571" s="21">
        <v>1</v>
      </c>
      <c r="H571" s="21">
        <v>19</v>
      </c>
      <c r="I571" s="21">
        <v>9</v>
      </c>
      <c r="J571" s="21">
        <v>519</v>
      </c>
      <c r="K571" s="37">
        <v>56</v>
      </c>
      <c r="L571" s="23">
        <v>1.037037037037037</v>
      </c>
      <c r="M571" s="17"/>
    </row>
    <row r="572" spans="1:13" ht="12" customHeight="1" x14ac:dyDescent="0.2">
      <c r="A572" s="10">
        <v>2015</v>
      </c>
      <c r="B572" s="1"/>
      <c r="C572" s="21">
        <v>39</v>
      </c>
      <c r="D572" s="21">
        <v>20</v>
      </c>
      <c r="E572" s="21">
        <v>2</v>
      </c>
      <c r="F572" s="21">
        <v>0</v>
      </c>
      <c r="G572" s="21">
        <v>2</v>
      </c>
      <c r="H572" s="21">
        <v>7</v>
      </c>
      <c r="I572" s="21">
        <v>5</v>
      </c>
      <c r="J572" s="21">
        <v>513</v>
      </c>
      <c r="K572" s="37">
        <v>32</v>
      </c>
      <c r="L572" s="23">
        <v>0.82051282051282048</v>
      </c>
      <c r="M572" s="17"/>
    </row>
    <row r="573" spans="1:13" ht="12" customHeight="1" x14ac:dyDescent="0.2">
      <c r="A573" s="10">
        <v>2016</v>
      </c>
      <c r="B573" s="1"/>
      <c r="C573" s="21">
        <v>41</v>
      </c>
      <c r="D573" s="21">
        <v>25</v>
      </c>
      <c r="E573" s="21">
        <v>3</v>
      </c>
      <c r="F573" s="21">
        <v>2</v>
      </c>
      <c r="G573" s="21">
        <v>3</v>
      </c>
      <c r="H573" s="21">
        <v>17</v>
      </c>
      <c r="I573" s="21">
        <v>15</v>
      </c>
      <c r="J573" s="21">
        <v>610</v>
      </c>
      <c r="K573" s="37">
        <v>57</v>
      </c>
      <c r="L573" s="23">
        <v>1.3902439024390243</v>
      </c>
      <c r="M573" s="17"/>
    </row>
    <row r="574" spans="1:13" ht="12" customHeight="1" x14ac:dyDescent="0.2">
      <c r="A574" s="10">
        <v>2017</v>
      </c>
      <c r="B574" s="1"/>
      <c r="C574" s="22">
        <v>54</v>
      </c>
      <c r="D574" s="22">
        <v>38</v>
      </c>
      <c r="E574" s="21">
        <v>9</v>
      </c>
      <c r="F574" s="21">
        <v>2</v>
      </c>
      <c r="G574" s="22">
        <v>8</v>
      </c>
      <c r="H574" s="22">
        <v>31</v>
      </c>
      <c r="I574" s="22">
        <v>28</v>
      </c>
      <c r="J574" s="21">
        <v>704</v>
      </c>
      <c r="K574" s="36">
        <v>97</v>
      </c>
      <c r="L574" s="34">
        <v>1.7962962962962963</v>
      </c>
      <c r="M574" s="17"/>
    </row>
    <row r="575" spans="1:13" ht="12" customHeight="1" x14ac:dyDescent="0.2">
      <c r="A575" s="10">
        <v>2018</v>
      </c>
      <c r="B575" s="1"/>
      <c r="C575" s="21">
        <v>35</v>
      </c>
      <c r="D575" s="21">
        <v>22</v>
      </c>
      <c r="E575" s="21">
        <v>7</v>
      </c>
      <c r="F575" s="21">
        <v>2</v>
      </c>
      <c r="G575" s="21">
        <v>0</v>
      </c>
      <c r="H575" s="21">
        <v>15</v>
      </c>
      <c r="I575" s="21">
        <v>11</v>
      </c>
      <c r="J575" s="21">
        <v>629</v>
      </c>
      <c r="K575" s="37">
        <v>48</v>
      </c>
      <c r="L575" s="23">
        <v>1.3714285714285714</v>
      </c>
      <c r="M575" s="17"/>
    </row>
    <row r="576" spans="1:13" ht="12" customHeight="1" x14ac:dyDescent="0.2">
      <c r="A576" s="10">
        <v>2019</v>
      </c>
      <c r="B576" s="1"/>
      <c r="C576" s="21">
        <v>48</v>
      </c>
      <c r="D576" s="21">
        <v>27</v>
      </c>
      <c r="E576" s="22">
        <v>13</v>
      </c>
      <c r="F576" s="21">
        <v>1</v>
      </c>
      <c r="G576" s="21">
        <v>1</v>
      </c>
      <c r="H576" s="21">
        <v>18</v>
      </c>
      <c r="I576" s="21">
        <v>15</v>
      </c>
      <c r="J576" s="21">
        <v>563</v>
      </c>
      <c r="K576" s="37">
        <v>60</v>
      </c>
      <c r="L576" s="23">
        <v>1.25</v>
      </c>
      <c r="M576" s="17"/>
    </row>
    <row r="577" spans="1:13" ht="12" customHeight="1" x14ac:dyDescent="0.2">
      <c r="A577" s="10">
        <v>2020</v>
      </c>
      <c r="B577" s="1"/>
      <c r="C577" s="21">
        <v>31</v>
      </c>
      <c r="D577" s="21">
        <v>22</v>
      </c>
      <c r="E577" s="21">
        <v>7</v>
      </c>
      <c r="F577" s="21">
        <v>0</v>
      </c>
      <c r="G577" s="21">
        <v>1</v>
      </c>
      <c r="H577" s="21">
        <v>17</v>
      </c>
      <c r="I577" s="21">
        <v>9</v>
      </c>
      <c r="J577" s="22">
        <v>710</v>
      </c>
      <c r="K577" s="37">
        <v>48</v>
      </c>
      <c r="L577" s="23">
        <v>1.5483870967741935</v>
      </c>
      <c r="M577" s="17"/>
    </row>
    <row r="578" spans="1:13" ht="12" customHeight="1" x14ac:dyDescent="0.2">
      <c r="A578" s="10">
        <v>2021</v>
      </c>
      <c r="B578" s="1"/>
      <c r="C578" s="21">
        <v>40</v>
      </c>
      <c r="D578" s="21">
        <v>26</v>
      </c>
      <c r="E578" s="21">
        <v>2</v>
      </c>
      <c r="F578" s="21">
        <v>1</v>
      </c>
      <c r="G578" s="21">
        <v>0</v>
      </c>
      <c r="H578" s="21">
        <v>12</v>
      </c>
      <c r="I578" s="21">
        <v>10</v>
      </c>
      <c r="J578" s="21">
        <v>650</v>
      </c>
      <c r="K578" s="37">
        <v>48</v>
      </c>
      <c r="L578" s="23">
        <v>1.2</v>
      </c>
      <c r="M578" s="17"/>
    </row>
    <row r="579" spans="1:13" ht="12" customHeight="1" x14ac:dyDescent="0.2">
      <c r="A579" s="10">
        <v>2022</v>
      </c>
      <c r="B579" s="1"/>
      <c r="C579" s="21">
        <v>52</v>
      </c>
      <c r="D579" s="21">
        <v>33</v>
      </c>
      <c r="E579" s="21">
        <v>12</v>
      </c>
      <c r="F579" s="21">
        <v>2</v>
      </c>
      <c r="G579" s="21">
        <v>1</v>
      </c>
      <c r="H579" s="21">
        <v>28</v>
      </c>
      <c r="I579" s="21">
        <v>16</v>
      </c>
      <c r="J579" s="21">
        <v>635</v>
      </c>
      <c r="K579" s="37">
        <v>77</v>
      </c>
      <c r="L579" s="23">
        <v>1.4807692307692308</v>
      </c>
      <c r="M579" s="17"/>
    </row>
    <row r="580" spans="1:13" ht="12" customHeight="1" x14ac:dyDescent="0.2">
      <c r="A580" s="10">
        <v>2023</v>
      </c>
      <c r="B580" s="1"/>
      <c r="C580" s="21">
        <v>41</v>
      </c>
      <c r="D580" s="21">
        <v>23</v>
      </c>
      <c r="E580" s="21">
        <v>7</v>
      </c>
      <c r="F580" s="21">
        <v>2</v>
      </c>
      <c r="G580" s="21">
        <v>2</v>
      </c>
      <c r="H580" s="21">
        <v>16</v>
      </c>
      <c r="I580" s="21">
        <v>13</v>
      </c>
      <c r="J580" s="21">
        <v>561</v>
      </c>
      <c r="K580" s="37">
        <v>52</v>
      </c>
      <c r="L580" s="23">
        <v>1.2682926829268293</v>
      </c>
      <c r="M580" s="17"/>
    </row>
    <row r="581" spans="1:13" ht="12" customHeight="1" x14ac:dyDescent="0.2">
      <c r="A581" s="10">
        <v>2024</v>
      </c>
      <c r="B581" s="1"/>
      <c r="C581" s="21">
        <v>42</v>
      </c>
      <c r="D581" s="21">
        <v>23</v>
      </c>
      <c r="E581" s="21">
        <v>5</v>
      </c>
      <c r="F581" s="22">
        <v>4</v>
      </c>
      <c r="G581" s="21">
        <v>0</v>
      </c>
      <c r="H581" s="21">
        <v>10</v>
      </c>
      <c r="I581" s="21">
        <v>12</v>
      </c>
      <c r="J581" s="21">
        <v>548</v>
      </c>
      <c r="K581" s="37">
        <v>45</v>
      </c>
      <c r="L581" s="23">
        <v>1.0714285714285714</v>
      </c>
      <c r="M581" s="17"/>
    </row>
    <row r="582" spans="1:13" ht="12" customHeight="1" x14ac:dyDescent="0.2">
      <c r="A582" s="11"/>
      <c r="C582" s="17"/>
      <c r="D582" s="17"/>
      <c r="E582" s="17"/>
      <c r="F582" s="17"/>
      <c r="G582" s="17"/>
      <c r="H582" s="17"/>
      <c r="I582" s="17"/>
      <c r="J582" s="17"/>
      <c r="K582" s="16"/>
      <c r="L582" s="17"/>
      <c r="M582" s="17"/>
    </row>
    <row r="583" spans="1:13" ht="12" customHeight="1" x14ac:dyDescent="0.2">
      <c r="A583" s="10" t="s">
        <v>11</v>
      </c>
      <c r="C583" s="12">
        <f t="shared" ref="C583:I583" si="27">SUM(C566:C581)</f>
        <v>678</v>
      </c>
      <c r="D583" s="12">
        <f t="shared" si="27"/>
        <v>404</v>
      </c>
      <c r="E583" s="12">
        <f t="shared" si="27"/>
        <v>97</v>
      </c>
      <c r="F583" s="12">
        <f t="shared" si="27"/>
        <v>25</v>
      </c>
      <c r="G583" s="12">
        <f t="shared" si="27"/>
        <v>25</v>
      </c>
      <c r="H583" s="12">
        <f t="shared" si="27"/>
        <v>254</v>
      </c>
      <c r="I583" s="12">
        <f t="shared" si="27"/>
        <v>201</v>
      </c>
      <c r="J583" s="15">
        <f>(D583/C583)</f>
        <v>0.59587020648967548</v>
      </c>
      <c r="K583" s="16">
        <f>SUM(K566:K581)/16</f>
        <v>53.6875</v>
      </c>
      <c r="L583" s="13">
        <f>K584/C583</f>
        <v>1.2669616519174041</v>
      </c>
      <c r="M583" s="17"/>
    </row>
    <row r="584" spans="1:13" ht="12" customHeight="1" x14ac:dyDescent="0.2">
      <c r="A584" s="11"/>
      <c r="C584" s="17"/>
      <c r="D584" s="17"/>
      <c r="E584" s="17"/>
      <c r="F584" s="17"/>
      <c r="G584" s="17"/>
      <c r="H584" s="17"/>
      <c r="I584" s="17"/>
      <c r="J584" s="17"/>
      <c r="K584" s="16">
        <f>SUM(K566:K581)</f>
        <v>859</v>
      </c>
      <c r="L584" s="17"/>
      <c r="M584" s="17"/>
    </row>
    <row r="585" spans="1:13" ht="12" customHeight="1" x14ac:dyDescent="0.2">
      <c r="A585" s="45"/>
      <c r="B585" s="43"/>
      <c r="C585" s="43"/>
      <c r="D585" s="43"/>
      <c r="E585" s="43"/>
      <c r="F585" s="43"/>
      <c r="G585" s="43"/>
      <c r="H585" s="43"/>
      <c r="I585" s="43"/>
      <c r="J585" s="43"/>
      <c r="K585" s="46"/>
      <c r="L585" s="43"/>
      <c r="M585" s="43"/>
    </row>
    <row r="586" spans="1:13" x14ac:dyDescent="0.2">
      <c r="C586" s="17"/>
      <c r="D586" s="17"/>
      <c r="E586" s="17"/>
      <c r="F586" s="17"/>
      <c r="G586" s="17"/>
      <c r="H586" s="17"/>
      <c r="I586" s="17"/>
      <c r="J586" s="17"/>
      <c r="K586" s="17"/>
      <c r="L586" s="17"/>
    </row>
    <row r="587" spans="1:13" ht="15.75" x14ac:dyDescent="0.25">
      <c r="A587" s="2" t="s">
        <v>56</v>
      </c>
      <c r="B587" s="3"/>
      <c r="C587" s="18" t="s">
        <v>0</v>
      </c>
      <c r="D587" s="18" t="s">
        <v>1</v>
      </c>
      <c r="E587" s="18" t="s">
        <v>2</v>
      </c>
      <c r="F587" s="18" t="s">
        <v>3</v>
      </c>
      <c r="G587" s="18" t="s">
        <v>4</v>
      </c>
      <c r="H587" s="18" t="s">
        <v>5</v>
      </c>
      <c r="I587" s="18" t="s">
        <v>6</v>
      </c>
      <c r="J587" s="18" t="s">
        <v>7</v>
      </c>
      <c r="K587" s="18" t="s">
        <v>8</v>
      </c>
      <c r="L587" s="18" t="s">
        <v>9</v>
      </c>
      <c r="M587" s="17"/>
    </row>
    <row r="588" spans="1:13" x14ac:dyDescent="0.2">
      <c r="A588" s="1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7"/>
    </row>
    <row r="589" spans="1:13" x14ac:dyDescent="0.2">
      <c r="A589" s="10">
        <v>1998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7"/>
    </row>
    <row r="590" spans="1:13" x14ac:dyDescent="0.2">
      <c r="A590" s="10">
        <v>1999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7"/>
    </row>
    <row r="591" spans="1:13" x14ac:dyDescent="0.2">
      <c r="A591" s="10">
        <v>2000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7"/>
    </row>
    <row r="592" spans="1:13" x14ac:dyDescent="0.2">
      <c r="A592" s="10">
        <v>2001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7"/>
    </row>
    <row r="593" spans="1:13" x14ac:dyDescent="0.2">
      <c r="A593" s="10">
        <v>2002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7"/>
    </row>
    <row r="594" spans="1:13" x14ac:dyDescent="0.2">
      <c r="A594" s="10">
        <v>2003</v>
      </c>
      <c r="C594" s="12">
        <v>35</v>
      </c>
      <c r="D594" s="12">
        <v>20</v>
      </c>
      <c r="E594" s="12">
        <v>7</v>
      </c>
      <c r="F594" s="12">
        <v>2</v>
      </c>
      <c r="G594" s="12">
        <v>0</v>
      </c>
      <c r="H594" s="12">
        <v>4</v>
      </c>
      <c r="I594" s="12">
        <v>11</v>
      </c>
      <c r="J594" s="16">
        <v>571</v>
      </c>
      <c r="K594" s="12">
        <v>35</v>
      </c>
      <c r="L594" s="13">
        <v>1.0285714285714285</v>
      </c>
      <c r="M594" s="17"/>
    </row>
    <row r="595" spans="1:13" x14ac:dyDescent="0.2">
      <c r="A595" s="10">
        <v>2004</v>
      </c>
      <c r="C595" s="12">
        <v>32</v>
      </c>
      <c r="D595" s="12">
        <v>19</v>
      </c>
      <c r="E595" s="12">
        <v>5</v>
      </c>
      <c r="F595" s="12">
        <v>1</v>
      </c>
      <c r="G595" s="12">
        <v>0</v>
      </c>
      <c r="H595" s="12">
        <v>13</v>
      </c>
      <c r="I595" s="12">
        <v>6</v>
      </c>
      <c r="J595" s="16">
        <v>594</v>
      </c>
      <c r="K595" s="12">
        <v>38</v>
      </c>
      <c r="L595" s="13">
        <v>1.1875</v>
      </c>
      <c r="M595" s="17"/>
    </row>
    <row r="596" spans="1:13" x14ac:dyDescent="0.2">
      <c r="A596" s="10">
        <v>2005</v>
      </c>
      <c r="C596" s="12">
        <v>42</v>
      </c>
      <c r="D596" s="12">
        <v>27</v>
      </c>
      <c r="E596" s="12">
        <v>2</v>
      </c>
      <c r="F596" s="12">
        <v>1</v>
      </c>
      <c r="G596" s="12">
        <v>1</v>
      </c>
      <c r="H596" s="12">
        <v>13</v>
      </c>
      <c r="I596" s="12">
        <v>13</v>
      </c>
      <c r="J596" s="16">
        <v>643</v>
      </c>
      <c r="K596" s="12">
        <v>53</v>
      </c>
      <c r="L596" s="13">
        <v>1.2619047619047619</v>
      </c>
      <c r="M596" s="17"/>
    </row>
    <row r="597" spans="1:13" x14ac:dyDescent="0.2">
      <c r="A597" s="10">
        <v>2006</v>
      </c>
      <c r="C597" s="12">
        <v>31</v>
      </c>
      <c r="D597" s="12">
        <v>17</v>
      </c>
      <c r="E597" s="12">
        <v>5</v>
      </c>
      <c r="F597" s="12">
        <v>0</v>
      </c>
      <c r="G597" s="22">
        <v>2</v>
      </c>
      <c r="H597" s="12">
        <v>11</v>
      </c>
      <c r="I597" s="12">
        <v>9</v>
      </c>
      <c r="J597" s="16">
        <v>548</v>
      </c>
      <c r="K597" s="12">
        <v>37</v>
      </c>
      <c r="L597" s="13">
        <v>1.1935483870967742</v>
      </c>
      <c r="M597" s="17"/>
    </row>
    <row r="598" spans="1:13" x14ac:dyDescent="0.2">
      <c r="A598" s="10">
        <v>2007</v>
      </c>
      <c r="C598" s="12">
        <v>35</v>
      </c>
      <c r="D598" s="12">
        <v>24</v>
      </c>
      <c r="E598" s="12">
        <v>3</v>
      </c>
      <c r="F598" s="22">
        <v>3</v>
      </c>
      <c r="G598" s="12">
        <v>1</v>
      </c>
      <c r="H598" s="12">
        <v>13</v>
      </c>
      <c r="I598" s="12">
        <v>8</v>
      </c>
      <c r="J598" s="16">
        <v>686</v>
      </c>
      <c r="K598" s="12">
        <v>45</v>
      </c>
      <c r="L598" s="13">
        <v>1.2857142857142858</v>
      </c>
      <c r="M598" s="17"/>
    </row>
    <row r="599" spans="1:13" x14ac:dyDescent="0.2">
      <c r="A599" s="10">
        <v>2008</v>
      </c>
      <c r="C599" s="12">
        <v>30</v>
      </c>
      <c r="D599" s="12">
        <v>15</v>
      </c>
      <c r="E599" s="12">
        <v>3</v>
      </c>
      <c r="F599" s="12">
        <v>0</v>
      </c>
      <c r="G599" s="12">
        <v>0</v>
      </c>
      <c r="H599" s="12">
        <v>5</v>
      </c>
      <c r="I599" s="12">
        <v>12</v>
      </c>
      <c r="J599" s="16">
        <v>500</v>
      </c>
      <c r="K599" s="12">
        <v>32</v>
      </c>
      <c r="L599" s="13">
        <v>1.0666666666666667</v>
      </c>
      <c r="M599" s="17"/>
    </row>
    <row r="600" spans="1:13" x14ac:dyDescent="0.2">
      <c r="A600" s="10">
        <v>2009</v>
      </c>
      <c r="C600" s="22">
        <v>49</v>
      </c>
      <c r="D600" s="22">
        <v>31</v>
      </c>
      <c r="E600" s="22">
        <v>11</v>
      </c>
      <c r="F600" s="12">
        <v>1</v>
      </c>
      <c r="G600" s="12">
        <v>0</v>
      </c>
      <c r="H600" s="22">
        <v>19</v>
      </c>
      <c r="I600" s="21">
        <v>17</v>
      </c>
      <c r="J600" s="16">
        <v>633</v>
      </c>
      <c r="K600" s="22">
        <v>67</v>
      </c>
      <c r="L600" s="23">
        <v>1.3673469387755102</v>
      </c>
      <c r="M600" s="17"/>
    </row>
    <row r="601" spans="1:13" x14ac:dyDescent="0.2">
      <c r="A601" s="10">
        <v>2010</v>
      </c>
      <c r="C601" s="12">
        <v>39</v>
      </c>
      <c r="D601" s="12">
        <v>19</v>
      </c>
      <c r="E601" s="12">
        <v>3</v>
      </c>
      <c r="F601" s="12">
        <v>0</v>
      </c>
      <c r="G601" s="12">
        <v>1</v>
      </c>
      <c r="H601" s="12">
        <v>8</v>
      </c>
      <c r="I601" s="12">
        <v>11</v>
      </c>
      <c r="J601" s="16">
        <v>487</v>
      </c>
      <c r="K601" s="12">
        <v>38</v>
      </c>
      <c r="L601" s="13">
        <v>0.97435897435897434</v>
      </c>
      <c r="M601" s="17"/>
    </row>
    <row r="602" spans="1:13" x14ac:dyDescent="0.2">
      <c r="A602" s="10">
        <v>2011</v>
      </c>
      <c r="C602" s="12">
        <v>43</v>
      </c>
      <c r="D602" s="12">
        <v>29</v>
      </c>
      <c r="E602" s="12">
        <v>5</v>
      </c>
      <c r="F602" s="12">
        <v>1</v>
      </c>
      <c r="G602" s="12">
        <v>0</v>
      </c>
      <c r="H602" s="12">
        <v>13</v>
      </c>
      <c r="I602" s="12">
        <v>14</v>
      </c>
      <c r="J602" s="37">
        <v>674</v>
      </c>
      <c r="K602" s="12">
        <v>56</v>
      </c>
      <c r="L602" s="13">
        <v>1.3023255813953489</v>
      </c>
      <c r="M602" s="17"/>
    </row>
    <row r="603" spans="1:13" x14ac:dyDescent="0.2">
      <c r="A603" s="10">
        <v>2012</v>
      </c>
      <c r="C603" s="12">
        <v>36</v>
      </c>
      <c r="D603" s="12">
        <v>20</v>
      </c>
      <c r="E603" s="12">
        <v>4</v>
      </c>
      <c r="F603" s="12">
        <v>0</v>
      </c>
      <c r="G603" s="12">
        <v>0</v>
      </c>
      <c r="H603" s="12">
        <v>3</v>
      </c>
      <c r="I603" s="12">
        <v>12</v>
      </c>
      <c r="J603" s="37">
        <v>556</v>
      </c>
      <c r="K603" s="12">
        <v>35</v>
      </c>
      <c r="L603" s="13">
        <v>0.97222222222222221</v>
      </c>
      <c r="M603" s="17"/>
    </row>
    <row r="604" spans="1:13" x14ac:dyDescent="0.2">
      <c r="A604" s="10">
        <v>2013</v>
      </c>
      <c r="C604" s="12">
        <v>45</v>
      </c>
      <c r="D604" s="12">
        <v>23</v>
      </c>
      <c r="E604" s="12">
        <v>5</v>
      </c>
      <c r="F604" s="12">
        <v>1</v>
      </c>
      <c r="G604" s="12">
        <v>0</v>
      </c>
      <c r="H604" s="12">
        <v>14</v>
      </c>
      <c r="I604" s="12">
        <v>15</v>
      </c>
      <c r="J604" s="37">
        <v>511</v>
      </c>
      <c r="K604" s="12">
        <v>52</v>
      </c>
      <c r="L604" s="13">
        <v>1.1599999999999999</v>
      </c>
      <c r="M604" s="17"/>
    </row>
    <row r="605" spans="1:13" x14ac:dyDescent="0.2">
      <c r="A605" s="10">
        <v>2014</v>
      </c>
      <c r="C605" s="12">
        <v>41</v>
      </c>
      <c r="D605" s="12">
        <v>25</v>
      </c>
      <c r="E605" s="12">
        <v>5</v>
      </c>
      <c r="F605" s="12">
        <v>2</v>
      </c>
      <c r="G605" s="22">
        <v>2</v>
      </c>
      <c r="H605" s="12">
        <v>15</v>
      </c>
      <c r="I605" s="12">
        <v>15</v>
      </c>
      <c r="J605" s="37">
        <v>610</v>
      </c>
      <c r="K605" s="12">
        <v>55</v>
      </c>
      <c r="L605" s="13">
        <v>1.3414634146341464</v>
      </c>
      <c r="M605" s="17"/>
    </row>
    <row r="606" spans="1:13" x14ac:dyDescent="0.2">
      <c r="A606" s="10">
        <v>2015</v>
      </c>
      <c r="C606" s="12">
        <v>40</v>
      </c>
      <c r="D606" s="12">
        <v>24</v>
      </c>
      <c r="E606" s="12">
        <v>1</v>
      </c>
      <c r="F606" s="12">
        <v>3</v>
      </c>
      <c r="G606" s="21">
        <v>0</v>
      </c>
      <c r="H606" s="12">
        <v>13</v>
      </c>
      <c r="I606" s="12">
        <v>5</v>
      </c>
      <c r="J606" s="37">
        <v>600</v>
      </c>
      <c r="K606" s="12">
        <v>42</v>
      </c>
      <c r="L606" s="13">
        <v>1.05</v>
      </c>
      <c r="M606" s="17"/>
    </row>
    <row r="607" spans="1:13" x14ac:dyDescent="0.2">
      <c r="A607" s="10">
        <v>2016</v>
      </c>
      <c r="C607" s="12">
        <v>40</v>
      </c>
      <c r="D607" s="12">
        <v>21</v>
      </c>
      <c r="E607" s="12">
        <v>2</v>
      </c>
      <c r="F607" s="12">
        <v>1</v>
      </c>
      <c r="G607" s="21">
        <v>1</v>
      </c>
      <c r="H607" s="12">
        <v>10</v>
      </c>
      <c r="I607" s="12">
        <v>7</v>
      </c>
      <c r="J607" s="37">
        <v>525</v>
      </c>
      <c r="K607" s="12">
        <v>38</v>
      </c>
      <c r="L607" s="13">
        <v>0.95</v>
      </c>
      <c r="M607" s="17"/>
    </row>
    <row r="608" spans="1:13" x14ac:dyDescent="0.2">
      <c r="A608" s="10">
        <v>2017</v>
      </c>
      <c r="C608" s="12">
        <v>42</v>
      </c>
      <c r="D608" s="12">
        <v>30</v>
      </c>
      <c r="E608" s="12">
        <v>6</v>
      </c>
      <c r="F608" s="12">
        <v>0</v>
      </c>
      <c r="G608" s="21">
        <v>0</v>
      </c>
      <c r="H608" s="12">
        <v>15</v>
      </c>
      <c r="I608" s="21">
        <v>18</v>
      </c>
      <c r="J608" s="36">
        <v>714</v>
      </c>
      <c r="K608" s="12">
        <v>63</v>
      </c>
      <c r="L608" s="23">
        <v>1.5</v>
      </c>
      <c r="M608" s="17"/>
    </row>
    <row r="609" spans="1:13" x14ac:dyDescent="0.2">
      <c r="A609" s="10">
        <v>2018</v>
      </c>
      <c r="C609" s="12">
        <v>43</v>
      </c>
      <c r="D609" s="12">
        <v>27</v>
      </c>
      <c r="E609" s="12">
        <v>8</v>
      </c>
      <c r="F609" s="12">
        <v>1</v>
      </c>
      <c r="G609" s="21">
        <v>0</v>
      </c>
      <c r="H609" s="12">
        <v>7</v>
      </c>
      <c r="I609" s="22">
        <v>20</v>
      </c>
      <c r="J609" s="37">
        <v>628</v>
      </c>
      <c r="K609" s="21">
        <v>54</v>
      </c>
      <c r="L609" s="23">
        <v>1.2558139534883721</v>
      </c>
      <c r="M609" s="17"/>
    </row>
    <row r="610" spans="1:13" x14ac:dyDescent="0.2">
      <c r="A610" s="10">
        <v>2019</v>
      </c>
      <c r="C610" s="12">
        <v>36</v>
      </c>
      <c r="D610" s="12">
        <v>23</v>
      </c>
      <c r="E610" s="12">
        <v>3</v>
      </c>
      <c r="F610" s="12">
        <v>1</v>
      </c>
      <c r="G610" s="21">
        <v>0</v>
      </c>
      <c r="H610" s="12">
        <v>15</v>
      </c>
      <c r="I610" s="21">
        <v>8</v>
      </c>
      <c r="J610" s="37">
        <v>639</v>
      </c>
      <c r="K610" s="21">
        <v>46</v>
      </c>
      <c r="L610" s="23">
        <v>1.2777777777777777</v>
      </c>
      <c r="M610" s="17"/>
    </row>
    <row r="611" spans="1:13" x14ac:dyDescent="0.2">
      <c r="A611" s="10">
        <v>2020</v>
      </c>
      <c r="C611" s="12">
        <v>21</v>
      </c>
      <c r="D611" s="12">
        <v>14</v>
      </c>
      <c r="E611" s="12">
        <v>3</v>
      </c>
      <c r="F611" s="12">
        <v>1</v>
      </c>
      <c r="G611" s="21">
        <v>0</v>
      </c>
      <c r="H611" s="12">
        <v>8</v>
      </c>
      <c r="I611" s="21">
        <v>10</v>
      </c>
      <c r="J611" s="37">
        <v>667</v>
      </c>
      <c r="K611" s="21">
        <v>32</v>
      </c>
      <c r="L611" s="34">
        <v>1.5238095238095237</v>
      </c>
      <c r="M611" s="17"/>
    </row>
    <row r="612" spans="1:13" x14ac:dyDescent="0.2">
      <c r="A612" s="10">
        <v>2021</v>
      </c>
      <c r="C612" s="12">
        <v>18</v>
      </c>
      <c r="D612" s="12">
        <v>12</v>
      </c>
      <c r="E612" s="12">
        <v>4</v>
      </c>
      <c r="F612" s="12">
        <v>0</v>
      </c>
      <c r="G612" s="21">
        <v>0</v>
      </c>
      <c r="H612" s="12">
        <v>3</v>
      </c>
      <c r="I612" s="21">
        <v>11</v>
      </c>
      <c r="J612" s="37">
        <v>667</v>
      </c>
      <c r="K612" s="21">
        <v>26</v>
      </c>
      <c r="L612" s="23">
        <v>1.4444444444444444</v>
      </c>
      <c r="M612" s="17"/>
    </row>
    <row r="613" spans="1:13" x14ac:dyDescent="0.2">
      <c r="A613" s="10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7"/>
    </row>
    <row r="614" spans="1:13" x14ac:dyDescent="0.2">
      <c r="A614" s="10" t="s">
        <v>11</v>
      </c>
      <c r="C614" s="12">
        <f t="shared" ref="C614:I614" si="28">SUM(C589:C612)</f>
        <v>698</v>
      </c>
      <c r="D614" s="12">
        <f t="shared" si="28"/>
        <v>420</v>
      </c>
      <c r="E614" s="12">
        <f t="shared" si="28"/>
        <v>85</v>
      </c>
      <c r="F614" s="12">
        <f t="shared" si="28"/>
        <v>19</v>
      </c>
      <c r="G614" s="12">
        <f t="shared" si="28"/>
        <v>8</v>
      </c>
      <c r="H614" s="12">
        <f t="shared" si="28"/>
        <v>202</v>
      </c>
      <c r="I614" s="12">
        <f t="shared" si="28"/>
        <v>222</v>
      </c>
      <c r="J614" s="15">
        <f>(D614/C614)</f>
        <v>0.60171919770773641</v>
      </c>
      <c r="K614" s="16">
        <f>SUM(K589:K612)/19</f>
        <v>44.421052631578945</v>
      </c>
      <c r="L614" s="5">
        <f>K615/C614</f>
        <v>1.2091690544412608</v>
      </c>
      <c r="M614" s="17"/>
    </row>
    <row r="615" spans="1:13" x14ac:dyDescent="0.2">
      <c r="A615" s="10"/>
      <c r="C615" s="12"/>
      <c r="D615" s="12"/>
      <c r="E615" s="12"/>
      <c r="F615" s="12"/>
      <c r="G615" s="12"/>
      <c r="H615" s="12"/>
      <c r="I615" s="12"/>
      <c r="J615" s="12"/>
      <c r="K615" s="12">
        <f>SUM(K589:K612)</f>
        <v>844</v>
      </c>
      <c r="L615" s="12"/>
      <c r="M615" s="17"/>
    </row>
    <row r="616" spans="1:13" x14ac:dyDescent="0.2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</row>
    <row r="617" spans="1:13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</row>
    <row r="618" spans="1:13" x14ac:dyDescent="0.2">
      <c r="A618" s="10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7"/>
    </row>
    <row r="619" spans="1:13" ht="15.75" x14ac:dyDescent="0.25">
      <c r="A619" s="18" t="s">
        <v>15</v>
      </c>
      <c r="B619" s="3"/>
      <c r="C619" s="18" t="s">
        <v>0</v>
      </c>
      <c r="D619" s="18" t="s">
        <v>1</v>
      </c>
      <c r="E619" s="18" t="s">
        <v>2</v>
      </c>
      <c r="F619" s="18" t="s">
        <v>3</v>
      </c>
      <c r="G619" s="18" t="s">
        <v>4</v>
      </c>
      <c r="H619" s="18" t="s">
        <v>5</v>
      </c>
      <c r="I619" s="18" t="s">
        <v>6</v>
      </c>
      <c r="J619" s="18" t="s">
        <v>7</v>
      </c>
      <c r="K619" s="18" t="s">
        <v>8</v>
      </c>
      <c r="L619" s="18" t="s">
        <v>9</v>
      </c>
      <c r="M619" s="17"/>
    </row>
    <row r="620" spans="1:13" x14ac:dyDescent="0.2">
      <c r="A620" s="1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7"/>
    </row>
    <row r="621" spans="1:13" x14ac:dyDescent="0.2">
      <c r="A621" s="10">
        <v>1998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">
        <f t="shared" ref="K621:K634" si="29">D621+H621+I621</f>
        <v>0</v>
      </c>
      <c r="L621" s="12">
        <v>0</v>
      </c>
      <c r="M621" s="17"/>
    </row>
    <row r="622" spans="1:13" x14ac:dyDescent="0.2">
      <c r="A622" s="10">
        <v>1999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">
        <f t="shared" si="29"/>
        <v>0</v>
      </c>
      <c r="L622" s="12">
        <v>0</v>
      </c>
      <c r="M622" s="17"/>
    </row>
    <row r="623" spans="1:13" x14ac:dyDescent="0.2">
      <c r="A623" s="10">
        <v>2000</v>
      </c>
      <c r="C623" s="12">
        <v>39</v>
      </c>
      <c r="D623" s="12">
        <v>26</v>
      </c>
      <c r="E623" s="12">
        <v>4</v>
      </c>
      <c r="F623" s="7">
        <v>4</v>
      </c>
      <c r="G623" s="7">
        <v>7</v>
      </c>
      <c r="H623" s="12">
        <v>16</v>
      </c>
      <c r="I623" s="7">
        <v>33</v>
      </c>
      <c r="J623" s="7">
        <v>667</v>
      </c>
      <c r="K623" s="22">
        <f t="shared" si="29"/>
        <v>75</v>
      </c>
      <c r="L623" s="7">
        <v>1.92</v>
      </c>
      <c r="M623" s="17"/>
    </row>
    <row r="624" spans="1:13" x14ac:dyDescent="0.2">
      <c r="A624" s="10">
        <v>2001</v>
      </c>
      <c r="C624" s="12">
        <v>44</v>
      </c>
      <c r="D624" s="12">
        <v>28</v>
      </c>
      <c r="E624" s="12">
        <v>3</v>
      </c>
      <c r="F624" s="12">
        <v>1</v>
      </c>
      <c r="G624" s="12">
        <v>3</v>
      </c>
      <c r="H624" s="12">
        <v>14</v>
      </c>
      <c r="I624" s="12">
        <v>20</v>
      </c>
      <c r="J624" s="12">
        <v>636</v>
      </c>
      <c r="K624" s="1">
        <f t="shared" si="29"/>
        <v>62</v>
      </c>
      <c r="L624" s="12">
        <v>1.41</v>
      </c>
      <c r="M624" s="17"/>
    </row>
    <row r="625" spans="1:13" x14ac:dyDescent="0.2">
      <c r="A625" s="10">
        <v>2002</v>
      </c>
      <c r="C625" s="12">
        <v>38</v>
      </c>
      <c r="D625" s="12">
        <v>24</v>
      </c>
      <c r="E625" s="12">
        <v>3</v>
      </c>
      <c r="F625" s="12">
        <v>3</v>
      </c>
      <c r="G625" s="12">
        <v>2</v>
      </c>
      <c r="H625" s="12">
        <v>13</v>
      </c>
      <c r="I625" s="12">
        <v>25</v>
      </c>
      <c r="J625" s="12">
        <v>632</v>
      </c>
      <c r="K625" s="1">
        <f t="shared" si="29"/>
        <v>62</v>
      </c>
      <c r="L625" s="12">
        <v>1.63</v>
      </c>
      <c r="M625" s="17"/>
    </row>
    <row r="626" spans="1:13" x14ac:dyDescent="0.2">
      <c r="A626" s="10">
        <v>2003</v>
      </c>
      <c r="C626" s="12">
        <v>31</v>
      </c>
      <c r="D626" s="12">
        <v>13</v>
      </c>
      <c r="E626" s="12">
        <v>5</v>
      </c>
      <c r="F626" s="12">
        <v>2</v>
      </c>
      <c r="G626" s="12">
        <v>0</v>
      </c>
      <c r="H626" s="12">
        <v>11</v>
      </c>
      <c r="I626" s="12">
        <v>8</v>
      </c>
      <c r="J626" s="12">
        <v>419</v>
      </c>
      <c r="K626" s="1">
        <f t="shared" si="29"/>
        <v>32</v>
      </c>
      <c r="L626" s="12">
        <v>1.03</v>
      </c>
      <c r="M626" s="17"/>
    </row>
    <row r="627" spans="1:13" x14ac:dyDescent="0.2">
      <c r="A627" s="10">
        <v>2004</v>
      </c>
      <c r="C627" s="12">
        <v>40</v>
      </c>
      <c r="D627" s="12">
        <v>18</v>
      </c>
      <c r="E627" s="12">
        <v>3</v>
      </c>
      <c r="F627" s="12">
        <v>1</v>
      </c>
      <c r="G627" s="12">
        <v>0</v>
      </c>
      <c r="H627" s="12">
        <v>6</v>
      </c>
      <c r="I627" s="12">
        <v>5</v>
      </c>
      <c r="J627" s="12">
        <v>450</v>
      </c>
      <c r="K627" s="1">
        <f t="shared" si="29"/>
        <v>29</v>
      </c>
      <c r="L627" s="13">
        <v>0.8</v>
      </c>
      <c r="M627" s="17"/>
    </row>
    <row r="628" spans="1:13" x14ac:dyDescent="0.2">
      <c r="A628" s="10">
        <v>2005</v>
      </c>
      <c r="C628" s="12">
        <v>45</v>
      </c>
      <c r="D628" s="12">
        <v>29</v>
      </c>
      <c r="E628" s="12">
        <v>6</v>
      </c>
      <c r="F628" s="12">
        <v>3</v>
      </c>
      <c r="G628" s="12">
        <v>4</v>
      </c>
      <c r="H628" s="12">
        <v>11</v>
      </c>
      <c r="I628" s="12">
        <v>21</v>
      </c>
      <c r="J628" s="12">
        <v>644</v>
      </c>
      <c r="K628" s="1">
        <f t="shared" si="29"/>
        <v>61</v>
      </c>
      <c r="L628" s="13">
        <v>1.3555555555555556</v>
      </c>
      <c r="M628" s="17"/>
    </row>
    <row r="629" spans="1:13" x14ac:dyDescent="0.2">
      <c r="A629" s="10">
        <v>2006</v>
      </c>
      <c r="C629" s="7">
        <v>51</v>
      </c>
      <c r="D629" s="12">
        <v>22</v>
      </c>
      <c r="E629" s="12">
        <v>3</v>
      </c>
      <c r="F629" s="12">
        <v>2</v>
      </c>
      <c r="G629" s="12">
        <v>3</v>
      </c>
      <c r="H629" s="12">
        <v>11</v>
      </c>
      <c r="I629" s="12">
        <v>18</v>
      </c>
      <c r="J629" s="12">
        <v>431</v>
      </c>
      <c r="K629" s="1">
        <f t="shared" si="29"/>
        <v>51</v>
      </c>
      <c r="L629" s="13">
        <v>1</v>
      </c>
      <c r="M629" s="17"/>
    </row>
    <row r="630" spans="1:13" x14ac:dyDescent="0.2">
      <c r="A630" s="10">
        <v>2007</v>
      </c>
      <c r="C630" s="12">
        <v>45</v>
      </c>
      <c r="D630" s="12">
        <v>23</v>
      </c>
      <c r="E630" s="7">
        <v>7</v>
      </c>
      <c r="F630" s="12">
        <v>0</v>
      </c>
      <c r="G630" s="12">
        <v>4</v>
      </c>
      <c r="H630" s="12">
        <v>15</v>
      </c>
      <c r="I630" s="12">
        <v>13</v>
      </c>
      <c r="J630" s="12">
        <v>511</v>
      </c>
      <c r="K630" s="1">
        <f t="shared" si="29"/>
        <v>51</v>
      </c>
      <c r="L630" s="13">
        <v>1.1299999999999999</v>
      </c>
      <c r="M630" s="17"/>
    </row>
    <row r="631" spans="1:13" x14ac:dyDescent="0.2">
      <c r="A631" s="10">
        <v>2008</v>
      </c>
      <c r="C631" s="12">
        <v>50</v>
      </c>
      <c r="D631" s="7">
        <v>31</v>
      </c>
      <c r="E631" s="7">
        <v>7</v>
      </c>
      <c r="F631" s="12">
        <v>1</v>
      </c>
      <c r="G631" s="12">
        <v>2</v>
      </c>
      <c r="H631" s="7">
        <v>17</v>
      </c>
      <c r="I631" s="12">
        <v>13</v>
      </c>
      <c r="J631" s="12">
        <v>620</v>
      </c>
      <c r="K631" s="1">
        <f t="shared" si="29"/>
        <v>61</v>
      </c>
      <c r="L631" s="13">
        <v>1.22</v>
      </c>
      <c r="M631" s="17"/>
    </row>
    <row r="632" spans="1:13" x14ac:dyDescent="0.2">
      <c r="A632" s="10">
        <v>2009</v>
      </c>
      <c r="C632" s="12">
        <v>26</v>
      </c>
      <c r="D632" s="21">
        <v>10</v>
      </c>
      <c r="E632" s="21">
        <v>2</v>
      </c>
      <c r="F632" s="21">
        <v>0</v>
      </c>
      <c r="G632" s="21">
        <v>0</v>
      </c>
      <c r="H632" s="21">
        <v>6</v>
      </c>
      <c r="I632" s="21">
        <v>8</v>
      </c>
      <c r="J632" s="12">
        <v>385</v>
      </c>
      <c r="K632" s="1">
        <f t="shared" si="29"/>
        <v>24</v>
      </c>
      <c r="L632" s="13">
        <v>0.92307692307692313</v>
      </c>
      <c r="M632" s="17"/>
    </row>
    <row r="633" spans="1:13" x14ac:dyDescent="0.2">
      <c r="A633" s="10">
        <v>2010</v>
      </c>
      <c r="C633" s="12">
        <v>50</v>
      </c>
      <c r="D633" s="21">
        <v>30</v>
      </c>
      <c r="E633" s="21">
        <v>6</v>
      </c>
      <c r="F633" s="21">
        <v>0</v>
      </c>
      <c r="G633" s="21">
        <v>0</v>
      </c>
      <c r="H633" s="21">
        <v>9</v>
      </c>
      <c r="I633" s="21">
        <v>10</v>
      </c>
      <c r="J633" s="12">
        <v>600</v>
      </c>
      <c r="K633" s="1">
        <f t="shared" si="29"/>
        <v>49</v>
      </c>
      <c r="L633" s="13">
        <v>0.98</v>
      </c>
      <c r="M633" s="17"/>
    </row>
    <row r="634" spans="1:13" x14ac:dyDescent="0.2">
      <c r="A634" s="10">
        <v>2011</v>
      </c>
      <c r="C634" s="12">
        <v>48</v>
      </c>
      <c r="D634" s="21">
        <v>25</v>
      </c>
      <c r="E634" s="21">
        <v>4</v>
      </c>
      <c r="F634" s="21">
        <v>1</v>
      </c>
      <c r="G634" s="21">
        <v>0</v>
      </c>
      <c r="H634" s="21">
        <v>11</v>
      </c>
      <c r="I634" s="21">
        <v>16</v>
      </c>
      <c r="J634" s="12">
        <v>521</v>
      </c>
      <c r="K634" s="1">
        <f t="shared" si="29"/>
        <v>52</v>
      </c>
      <c r="L634" s="13">
        <v>1.0833333333333333</v>
      </c>
      <c r="M634" s="17"/>
    </row>
    <row r="635" spans="1:13" x14ac:dyDescent="0.2">
      <c r="A635" s="10">
        <v>2012</v>
      </c>
      <c r="C635" s="12">
        <v>31</v>
      </c>
      <c r="D635" s="21">
        <v>10</v>
      </c>
      <c r="E635" s="21">
        <v>1</v>
      </c>
      <c r="F635" s="21">
        <v>0</v>
      </c>
      <c r="G635" s="21">
        <v>1</v>
      </c>
      <c r="H635" s="21">
        <v>5</v>
      </c>
      <c r="I635" s="21">
        <v>10</v>
      </c>
      <c r="J635" s="12">
        <v>323</v>
      </c>
      <c r="K635" s="1">
        <v>25</v>
      </c>
      <c r="L635" s="13">
        <v>0.80645161290322576</v>
      </c>
      <c r="M635" s="17"/>
    </row>
    <row r="636" spans="1:13" x14ac:dyDescent="0.2">
      <c r="A636" s="10">
        <v>2013</v>
      </c>
      <c r="C636" s="12">
        <v>31</v>
      </c>
      <c r="D636" s="21">
        <v>13</v>
      </c>
      <c r="E636" s="21">
        <v>1</v>
      </c>
      <c r="F636" s="21">
        <v>1</v>
      </c>
      <c r="G636" s="21">
        <v>2</v>
      </c>
      <c r="H636" s="21">
        <v>10</v>
      </c>
      <c r="I636" s="21">
        <v>11</v>
      </c>
      <c r="J636" s="12">
        <v>419</v>
      </c>
      <c r="K636" s="1">
        <v>34</v>
      </c>
      <c r="L636" s="13">
        <v>1.1000000000000001</v>
      </c>
      <c r="M636" s="17"/>
    </row>
    <row r="637" spans="1:13" x14ac:dyDescent="0.2">
      <c r="A637" s="10">
        <v>2014</v>
      </c>
      <c r="C637" s="12">
        <v>32</v>
      </c>
      <c r="D637" s="21">
        <v>14</v>
      </c>
      <c r="E637" s="21">
        <v>0</v>
      </c>
      <c r="F637" s="21">
        <v>0</v>
      </c>
      <c r="G637" s="21">
        <v>0</v>
      </c>
      <c r="H637" s="21">
        <v>6</v>
      </c>
      <c r="I637" s="21">
        <v>9</v>
      </c>
      <c r="J637" s="12">
        <v>438</v>
      </c>
      <c r="K637" s="1">
        <v>29</v>
      </c>
      <c r="L637" s="13">
        <v>0.90625</v>
      </c>
      <c r="M637" s="17"/>
    </row>
    <row r="638" spans="1:13" x14ac:dyDescent="0.2">
      <c r="A638" s="10">
        <v>2015</v>
      </c>
      <c r="C638" s="12">
        <v>38</v>
      </c>
      <c r="D638" s="21">
        <v>16</v>
      </c>
      <c r="E638" s="21">
        <v>3</v>
      </c>
      <c r="F638" s="21">
        <v>0</v>
      </c>
      <c r="G638" s="21">
        <v>0</v>
      </c>
      <c r="H638" s="21">
        <v>10</v>
      </c>
      <c r="I638" s="21">
        <v>7</v>
      </c>
      <c r="J638" s="12">
        <v>421</v>
      </c>
      <c r="K638" s="1">
        <v>33</v>
      </c>
      <c r="L638" s="13">
        <v>0.86842105263157898</v>
      </c>
      <c r="M638" s="17"/>
    </row>
    <row r="639" spans="1:13" x14ac:dyDescent="0.2">
      <c r="A639" s="10">
        <v>2016</v>
      </c>
      <c r="C639" s="12">
        <v>42</v>
      </c>
      <c r="D639" s="21">
        <v>22</v>
      </c>
      <c r="E639" s="21">
        <v>2</v>
      </c>
      <c r="F639" s="21">
        <v>1</v>
      </c>
      <c r="G639" s="21">
        <v>2</v>
      </c>
      <c r="H639" s="21">
        <v>12</v>
      </c>
      <c r="I639" s="21">
        <v>7</v>
      </c>
      <c r="J639" s="12">
        <v>524</v>
      </c>
      <c r="K639" s="1">
        <v>41</v>
      </c>
      <c r="L639" s="13">
        <v>0.97619047619047616</v>
      </c>
      <c r="M639" s="17"/>
    </row>
    <row r="640" spans="1:13" x14ac:dyDescent="0.2">
      <c r="A640" s="10">
        <v>2017</v>
      </c>
      <c r="C640" s="12">
        <v>24</v>
      </c>
      <c r="D640" s="21">
        <v>11</v>
      </c>
      <c r="E640" s="21">
        <v>0</v>
      </c>
      <c r="F640" s="21">
        <v>0</v>
      </c>
      <c r="G640" s="21">
        <v>0</v>
      </c>
      <c r="H640" s="21">
        <v>5</v>
      </c>
      <c r="I640" s="21">
        <v>4</v>
      </c>
      <c r="J640" s="12">
        <v>458</v>
      </c>
      <c r="K640" s="1">
        <v>20</v>
      </c>
      <c r="L640" s="13">
        <v>0.83333333333333337</v>
      </c>
      <c r="M640" s="17"/>
    </row>
    <row r="641" spans="1:13" x14ac:dyDescent="0.2">
      <c r="A641" s="10">
        <v>2018</v>
      </c>
      <c r="C641" s="12">
        <v>39</v>
      </c>
      <c r="D641" s="21">
        <v>20</v>
      </c>
      <c r="E641" s="21">
        <v>2</v>
      </c>
      <c r="F641" s="21">
        <v>1</v>
      </c>
      <c r="G641" s="21">
        <v>1</v>
      </c>
      <c r="H641" s="21">
        <v>10</v>
      </c>
      <c r="I641" s="21">
        <v>14</v>
      </c>
      <c r="J641" s="12">
        <v>513</v>
      </c>
      <c r="K641" s="1">
        <v>44</v>
      </c>
      <c r="L641" s="13">
        <v>1.1282051282051282</v>
      </c>
      <c r="M641" s="17"/>
    </row>
    <row r="642" spans="1:13" ht="12" customHeight="1" x14ac:dyDescent="0.2">
      <c r="A642" s="10">
        <v>2019</v>
      </c>
      <c r="C642" s="12">
        <v>3</v>
      </c>
      <c r="D642" s="21">
        <v>2</v>
      </c>
      <c r="E642" s="21">
        <v>0</v>
      </c>
      <c r="F642" s="21">
        <v>0</v>
      </c>
      <c r="G642" s="21">
        <v>0</v>
      </c>
      <c r="H642" s="21">
        <v>1</v>
      </c>
      <c r="I642" s="21">
        <v>0</v>
      </c>
      <c r="J642" s="12">
        <v>667</v>
      </c>
      <c r="K642" s="1">
        <v>3</v>
      </c>
      <c r="L642" s="13">
        <v>1</v>
      </c>
      <c r="M642" s="17"/>
    </row>
    <row r="643" spans="1:13" x14ac:dyDescent="0.2">
      <c r="A643" s="10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7"/>
    </row>
    <row r="644" spans="1:13" x14ac:dyDescent="0.2">
      <c r="A644" s="10" t="s">
        <v>11</v>
      </c>
      <c r="C644" s="12">
        <f t="shared" ref="C644:I644" si="30">SUM(C621:C642)</f>
        <v>747</v>
      </c>
      <c r="D644" s="12">
        <f t="shared" si="30"/>
        <v>387</v>
      </c>
      <c r="E644" s="12">
        <f t="shared" si="30"/>
        <v>62</v>
      </c>
      <c r="F644" s="12">
        <f t="shared" si="30"/>
        <v>21</v>
      </c>
      <c r="G644" s="12">
        <f t="shared" si="30"/>
        <v>31</v>
      </c>
      <c r="H644" s="12">
        <f t="shared" si="30"/>
        <v>199</v>
      </c>
      <c r="I644" s="12">
        <f t="shared" si="30"/>
        <v>252</v>
      </c>
      <c r="J644" s="15">
        <f>(D644/C644)</f>
        <v>0.51807228915662651</v>
      </c>
      <c r="K644" s="16">
        <f>SUM(K621:K641)/19</f>
        <v>43.94736842105263</v>
      </c>
      <c r="L644" s="5">
        <f>K645/C644</f>
        <v>1.1218206157965194</v>
      </c>
      <c r="M644" s="17"/>
    </row>
    <row r="645" spans="1:13" x14ac:dyDescent="0.2">
      <c r="A645" s="10"/>
      <c r="C645" s="12"/>
      <c r="D645" s="12"/>
      <c r="E645" s="12"/>
      <c r="F645" s="12"/>
      <c r="G645" s="12"/>
      <c r="H645" s="12"/>
      <c r="I645" s="12"/>
      <c r="J645" s="12"/>
      <c r="K645" s="12">
        <f>SUM(K621:K642)</f>
        <v>838</v>
      </c>
      <c r="L645" s="12"/>
      <c r="M645" s="17"/>
    </row>
    <row r="646" spans="1:13" x14ac:dyDescent="0.2">
      <c r="A646" s="10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7"/>
    </row>
    <row r="647" spans="1:13" x14ac:dyDescent="0.2">
      <c r="A647" s="10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3" x14ac:dyDescent="0.2">
      <c r="A648" s="11"/>
      <c r="K648" s="6"/>
    </row>
    <row r="649" spans="1:13" ht="15.75" x14ac:dyDescent="0.25">
      <c r="A649" s="2" t="s">
        <v>47</v>
      </c>
      <c r="B649" s="3"/>
      <c r="C649" s="18" t="s">
        <v>0</v>
      </c>
      <c r="D649" s="18" t="s">
        <v>1</v>
      </c>
      <c r="E649" s="18" t="s">
        <v>2</v>
      </c>
      <c r="F649" s="18" t="s">
        <v>3</v>
      </c>
      <c r="G649" s="18" t="s">
        <v>4</v>
      </c>
      <c r="H649" s="18" t="s">
        <v>5</v>
      </c>
      <c r="I649" s="18" t="s">
        <v>6</v>
      </c>
      <c r="J649" s="18" t="s">
        <v>7</v>
      </c>
      <c r="K649" s="18" t="s">
        <v>8</v>
      </c>
      <c r="L649" s="18" t="s">
        <v>9</v>
      </c>
    </row>
    <row r="650" spans="1:13" x14ac:dyDescent="0.2">
      <c r="A650" s="1"/>
      <c r="C650" s="12"/>
      <c r="D650" s="12"/>
      <c r="E650" s="12"/>
      <c r="F650" s="12"/>
      <c r="G650" s="12"/>
      <c r="H650" s="12"/>
      <c r="I650" s="12"/>
      <c r="J650" s="12"/>
      <c r="K650" s="12"/>
      <c r="L650" s="12"/>
    </row>
    <row r="651" spans="1:13" x14ac:dyDescent="0.2">
      <c r="A651" s="10">
        <v>1998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</row>
    <row r="652" spans="1:13" x14ac:dyDescent="0.2">
      <c r="A652" s="10">
        <v>1999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</row>
    <row r="653" spans="1:13" x14ac:dyDescent="0.2">
      <c r="A653" s="10">
        <v>2000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</row>
    <row r="654" spans="1:13" x14ac:dyDescent="0.2">
      <c r="A654" s="10">
        <v>2001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</row>
    <row r="655" spans="1:13" x14ac:dyDescent="0.2">
      <c r="A655" s="10">
        <v>2002</v>
      </c>
      <c r="C655" s="12">
        <v>24</v>
      </c>
      <c r="D655" s="12">
        <v>14</v>
      </c>
      <c r="E655" s="12">
        <v>2</v>
      </c>
      <c r="F655" s="21">
        <v>1</v>
      </c>
      <c r="G655" s="12">
        <v>0</v>
      </c>
      <c r="H655" s="12">
        <v>9</v>
      </c>
      <c r="I655" s="12">
        <v>10</v>
      </c>
      <c r="J655" s="12">
        <v>583</v>
      </c>
      <c r="K655" s="12">
        <v>33</v>
      </c>
      <c r="L655" s="22">
        <v>1.38</v>
      </c>
    </row>
    <row r="656" spans="1:13" x14ac:dyDescent="0.2">
      <c r="A656" s="10">
        <v>2003</v>
      </c>
      <c r="C656" s="12">
        <v>25</v>
      </c>
      <c r="D656" s="12">
        <v>15</v>
      </c>
      <c r="E656" s="12">
        <v>4</v>
      </c>
      <c r="F656" s="21">
        <v>1</v>
      </c>
      <c r="G656" s="21">
        <v>1</v>
      </c>
      <c r="H656" s="12">
        <v>6</v>
      </c>
      <c r="I656" s="12">
        <v>9</v>
      </c>
      <c r="J656" s="12">
        <v>600</v>
      </c>
      <c r="K656" s="12">
        <v>31</v>
      </c>
      <c r="L656" s="12">
        <v>1.24</v>
      </c>
    </row>
    <row r="657" spans="1:12" x14ac:dyDescent="0.2">
      <c r="A657" s="10">
        <v>2004</v>
      </c>
      <c r="C657" s="12">
        <v>44</v>
      </c>
      <c r="D657" s="22">
        <v>30</v>
      </c>
      <c r="E657" s="12">
        <v>3</v>
      </c>
      <c r="F657" s="21">
        <v>1</v>
      </c>
      <c r="G657" s="12">
        <v>0</v>
      </c>
      <c r="H657" s="12">
        <v>6</v>
      </c>
      <c r="I657" s="22">
        <v>16</v>
      </c>
      <c r="J657" s="22">
        <v>682</v>
      </c>
      <c r="K657" s="12">
        <v>53</v>
      </c>
      <c r="L657" s="13">
        <v>1.2</v>
      </c>
    </row>
    <row r="658" spans="1:12" x14ac:dyDescent="0.2">
      <c r="A658" s="10">
        <v>2005</v>
      </c>
      <c r="C658" s="12">
        <v>34</v>
      </c>
      <c r="D658" s="12">
        <v>21</v>
      </c>
      <c r="E658" s="12">
        <v>3</v>
      </c>
      <c r="F658" s="21">
        <v>1</v>
      </c>
      <c r="G658" s="21">
        <v>1</v>
      </c>
      <c r="H658" s="12">
        <v>8</v>
      </c>
      <c r="I658" s="12">
        <v>12</v>
      </c>
      <c r="J658" s="12">
        <v>618</v>
      </c>
      <c r="K658" s="12">
        <v>41</v>
      </c>
      <c r="L658" s="13">
        <v>1.21</v>
      </c>
    </row>
    <row r="659" spans="1:12" x14ac:dyDescent="0.2">
      <c r="A659" s="10">
        <v>2006</v>
      </c>
      <c r="C659" s="12">
        <v>32</v>
      </c>
      <c r="D659" s="12">
        <v>18</v>
      </c>
      <c r="E659" s="12">
        <v>3</v>
      </c>
      <c r="F659" s="21">
        <v>0</v>
      </c>
      <c r="G659" s="12">
        <v>0</v>
      </c>
      <c r="H659" s="12">
        <v>10</v>
      </c>
      <c r="I659" s="12">
        <v>6</v>
      </c>
      <c r="J659" s="12">
        <v>563</v>
      </c>
      <c r="K659" s="12">
        <v>34</v>
      </c>
      <c r="L659" s="13">
        <v>1.06</v>
      </c>
    </row>
    <row r="660" spans="1:12" x14ac:dyDescent="0.2">
      <c r="A660" s="10">
        <v>2007</v>
      </c>
      <c r="C660" s="12">
        <v>25</v>
      </c>
      <c r="D660" s="12">
        <v>17</v>
      </c>
      <c r="E660" s="12">
        <v>3</v>
      </c>
      <c r="F660" s="21">
        <v>0</v>
      </c>
      <c r="G660" s="21">
        <v>1</v>
      </c>
      <c r="H660" s="12">
        <v>10</v>
      </c>
      <c r="I660" s="12">
        <v>6</v>
      </c>
      <c r="J660" s="12">
        <v>680</v>
      </c>
      <c r="K660" s="12">
        <v>33</v>
      </c>
      <c r="L660" s="13">
        <v>1.32</v>
      </c>
    </row>
    <row r="661" spans="1:12" x14ac:dyDescent="0.2">
      <c r="A661" s="10">
        <v>2008</v>
      </c>
      <c r="C661" s="12">
        <v>44</v>
      </c>
      <c r="D661" s="12">
        <v>29</v>
      </c>
      <c r="E661" s="12">
        <v>6</v>
      </c>
      <c r="F661" s="21">
        <v>0</v>
      </c>
      <c r="G661" s="12">
        <v>0</v>
      </c>
      <c r="H661" s="12">
        <v>13</v>
      </c>
      <c r="I661" s="12">
        <v>15</v>
      </c>
      <c r="J661" s="12">
        <v>659</v>
      </c>
      <c r="K661" s="12">
        <v>57</v>
      </c>
      <c r="L661" s="13">
        <v>1.3</v>
      </c>
    </row>
    <row r="662" spans="1:12" x14ac:dyDescent="0.2">
      <c r="A662" s="10">
        <v>2009</v>
      </c>
      <c r="C662" s="12">
        <v>44</v>
      </c>
      <c r="D662" s="12">
        <v>24</v>
      </c>
      <c r="E662" s="12">
        <v>5</v>
      </c>
      <c r="F662" s="21">
        <v>0</v>
      </c>
      <c r="G662" s="12">
        <v>0</v>
      </c>
      <c r="H662" s="12">
        <v>11</v>
      </c>
      <c r="I662" s="12">
        <v>3</v>
      </c>
      <c r="J662" s="12">
        <v>545</v>
      </c>
      <c r="K662" s="12">
        <v>38</v>
      </c>
      <c r="L662" s="13">
        <v>0.86363636363636365</v>
      </c>
    </row>
    <row r="663" spans="1:12" x14ac:dyDescent="0.2">
      <c r="A663" s="10">
        <v>2010</v>
      </c>
      <c r="C663" s="21">
        <v>50</v>
      </c>
      <c r="D663" s="12">
        <v>26</v>
      </c>
      <c r="E663" s="22">
        <v>8</v>
      </c>
      <c r="F663" s="21">
        <v>0</v>
      </c>
      <c r="G663" s="12">
        <v>0</v>
      </c>
      <c r="H663" s="22">
        <v>19</v>
      </c>
      <c r="I663" s="22">
        <v>16</v>
      </c>
      <c r="J663" s="12">
        <v>520</v>
      </c>
      <c r="K663" s="22">
        <v>61</v>
      </c>
      <c r="L663" s="13">
        <v>1.22</v>
      </c>
    </row>
    <row r="664" spans="1:12" x14ac:dyDescent="0.2">
      <c r="A664" s="10">
        <v>2011</v>
      </c>
      <c r="C664" s="21">
        <v>36</v>
      </c>
      <c r="D664" s="21">
        <v>20</v>
      </c>
      <c r="E664" s="21">
        <v>2</v>
      </c>
      <c r="F664" s="21">
        <v>1</v>
      </c>
      <c r="G664" s="21">
        <v>0</v>
      </c>
      <c r="H664" s="21">
        <v>11</v>
      </c>
      <c r="I664" s="21">
        <v>6</v>
      </c>
      <c r="J664" s="21">
        <v>556</v>
      </c>
      <c r="K664" s="21">
        <v>37</v>
      </c>
      <c r="L664" s="13">
        <v>1.0277777777777777</v>
      </c>
    </row>
    <row r="665" spans="1:12" x14ac:dyDescent="0.2">
      <c r="A665" s="10">
        <v>2012</v>
      </c>
      <c r="C665" s="21">
        <v>40</v>
      </c>
      <c r="D665" s="21">
        <v>21</v>
      </c>
      <c r="E665" s="21">
        <v>1</v>
      </c>
      <c r="F665" s="21">
        <v>2</v>
      </c>
      <c r="G665" s="21">
        <v>0</v>
      </c>
      <c r="H665" s="21">
        <v>9</v>
      </c>
      <c r="I665" s="21">
        <v>11</v>
      </c>
      <c r="J665" s="21">
        <v>525</v>
      </c>
      <c r="K665" s="21">
        <v>41</v>
      </c>
      <c r="L665" s="13">
        <v>1.0249999999999999</v>
      </c>
    </row>
    <row r="666" spans="1:12" x14ac:dyDescent="0.2">
      <c r="A666" s="10">
        <v>2013</v>
      </c>
      <c r="C666" s="22">
        <v>53</v>
      </c>
      <c r="D666" s="22">
        <v>30</v>
      </c>
      <c r="E666" s="21">
        <v>6</v>
      </c>
      <c r="F666" s="21">
        <v>0</v>
      </c>
      <c r="G666" s="21">
        <v>0</v>
      </c>
      <c r="H666" s="21">
        <v>15</v>
      </c>
      <c r="I666" s="21">
        <v>13</v>
      </c>
      <c r="J666" s="21">
        <v>566</v>
      </c>
      <c r="K666" s="21">
        <v>58</v>
      </c>
      <c r="L666" s="13">
        <v>1.0943396226415094</v>
      </c>
    </row>
    <row r="667" spans="1:12" x14ac:dyDescent="0.2">
      <c r="A667" s="10">
        <v>2014</v>
      </c>
      <c r="C667" s="21">
        <v>47</v>
      </c>
      <c r="D667" s="21">
        <v>27</v>
      </c>
      <c r="E667" s="21">
        <v>5</v>
      </c>
      <c r="F667" s="21">
        <v>0</v>
      </c>
      <c r="G667" s="21">
        <v>1</v>
      </c>
      <c r="H667" s="21">
        <v>14</v>
      </c>
      <c r="I667" s="21">
        <v>15</v>
      </c>
      <c r="J667" s="21">
        <v>574</v>
      </c>
      <c r="K667" s="21">
        <v>56</v>
      </c>
      <c r="L667" s="13">
        <v>1.1914893617021276</v>
      </c>
    </row>
    <row r="668" spans="1:12" x14ac:dyDescent="0.2">
      <c r="A668" s="10">
        <v>2015</v>
      </c>
      <c r="C668" s="21">
        <v>45</v>
      </c>
      <c r="D668" s="21">
        <v>26</v>
      </c>
      <c r="E668" s="21">
        <v>3</v>
      </c>
      <c r="F668" s="21">
        <v>0</v>
      </c>
      <c r="G668" s="22">
        <v>2</v>
      </c>
      <c r="H668" s="21">
        <v>15</v>
      </c>
      <c r="I668" s="21">
        <v>12</v>
      </c>
      <c r="J668" s="21">
        <v>578</v>
      </c>
      <c r="K668" s="21">
        <v>53</v>
      </c>
      <c r="L668" s="13">
        <v>1.1777777777777778</v>
      </c>
    </row>
    <row r="669" spans="1:12" x14ac:dyDescent="0.2">
      <c r="A669" s="10">
        <v>2016</v>
      </c>
      <c r="C669" s="21">
        <v>26</v>
      </c>
      <c r="D669" s="21">
        <v>13</v>
      </c>
      <c r="E669" s="21">
        <v>1</v>
      </c>
      <c r="F669" s="21">
        <v>1</v>
      </c>
      <c r="G669" s="21">
        <v>0</v>
      </c>
      <c r="H669" s="21">
        <v>7</v>
      </c>
      <c r="I669" s="21">
        <v>8</v>
      </c>
      <c r="J669" s="21">
        <v>500</v>
      </c>
      <c r="K669" s="21">
        <v>28</v>
      </c>
      <c r="L669" s="13">
        <v>1.0769230769230769</v>
      </c>
    </row>
    <row r="670" spans="1:12" x14ac:dyDescent="0.2">
      <c r="A670" s="10">
        <v>2017</v>
      </c>
      <c r="C670" s="21">
        <v>34</v>
      </c>
      <c r="D670" s="21">
        <v>21</v>
      </c>
      <c r="E670" s="21">
        <v>4</v>
      </c>
      <c r="F670" s="22">
        <v>3</v>
      </c>
      <c r="G670" s="21">
        <v>0</v>
      </c>
      <c r="H670" s="21">
        <v>9</v>
      </c>
      <c r="I670" s="21">
        <v>6</v>
      </c>
      <c r="J670" s="21">
        <v>618</v>
      </c>
      <c r="K670" s="21">
        <v>36</v>
      </c>
      <c r="L670" s="13">
        <v>1.0588235294117647</v>
      </c>
    </row>
    <row r="671" spans="1:12" x14ac:dyDescent="0.2">
      <c r="A671" s="10">
        <v>2018</v>
      </c>
      <c r="C671" s="21">
        <v>44</v>
      </c>
      <c r="D671" s="21">
        <v>27</v>
      </c>
      <c r="E671" s="21">
        <v>5</v>
      </c>
      <c r="F671" s="21">
        <v>1</v>
      </c>
      <c r="G671" s="22">
        <v>2</v>
      </c>
      <c r="H671" s="21">
        <v>13</v>
      </c>
      <c r="I671" s="21">
        <v>15</v>
      </c>
      <c r="J671" s="21">
        <v>614</v>
      </c>
      <c r="K671" s="21">
        <v>55</v>
      </c>
      <c r="L671" s="13">
        <v>1.25</v>
      </c>
    </row>
    <row r="672" spans="1:12" x14ac:dyDescent="0.2">
      <c r="A672" s="10">
        <v>2019</v>
      </c>
      <c r="C672" s="21">
        <v>27</v>
      </c>
      <c r="D672" s="21">
        <v>13</v>
      </c>
      <c r="E672" s="21">
        <v>2</v>
      </c>
      <c r="F672" s="21">
        <v>0</v>
      </c>
      <c r="G672" s="21">
        <v>3</v>
      </c>
      <c r="H672" s="21">
        <v>7</v>
      </c>
      <c r="I672" s="21">
        <v>8</v>
      </c>
      <c r="J672" s="21">
        <v>481</v>
      </c>
      <c r="K672" s="21">
        <v>28</v>
      </c>
      <c r="L672" s="13">
        <v>1.037037037037037</v>
      </c>
    </row>
    <row r="673" spans="1:13" x14ac:dyDescent="0.2">
      <c r="A673" s="10">
        <v>2020</v>
      </c>
      <c r="C673" s="21">
        <v>20</v>
      </c>
      <c r="D673" s="21">
        <v>11</v>
      </c>
      <c r="E673" s="21">
        <v>0</v>
      </c>
      <c r="F673" s="21">
        <v>0</v>
      </c>
      <c r="G673" s="21">
        <v>0</v>
      </c>
      <c r="H673" s="21">
        <v>7</v>
      </c>
      <c r="I673" s="21">
        <v>2</v>
      </c>
      <c r="J673" s="21">
        <v>550</v>
      </c>
      <c r="K673" s="21">
        <v>20</v>
      </c>
      <c r="L673" s="13">
        <v>1</v>
      </c>
    </row>
    <row r="674" spans="1:13" x14ac:dyDescent="0.2">
      <c r="A674" s="10">
        <v>2021</v>
      </c>
      <c r="C674" s="21">
        <v>31</v>
      </c>
      <c r="D674" s="21">
        <v>17</v>
      </c>
      <c r="E674" s="21">
        <v>0</v>
      </c>
      <c r="F674" s="21">
        <v>1</v>
      </c>
      <c r="G674" s="21">
        <v>0</v>
      </c>
      <c r="H674" s="21">
        <v>9</v>
      </c>
      <c r="I674" s="21">
        <v>9</v>
      </c>
      <c r="J674" s="21">
        <v>548</v>
      </c>
      <c r="K674" s="21">
        <v>35</v>
      </c>
      <c r="L674" s="13">
        <v>1.1290322580645162</v>
      </c>
    </row>
    <row r="675" spans="1:13" x14ac:dyDescent="0.2">
      <c r="A675" s="10"/>
      <c r="C675" s="12"/>
      <c r="D675" s="12"/>
      <c r="E675" s="12"/>
      <c r="F675" s="12"/>
      <c r="G675" s="12"/>
      <c r="H675" s="12"/>
      <c r="I675" s="12"/>
      <c r="J675" s="12"/>
      <c r="K675" s="12"/>
      <c r="L675" s="12"/>
    </row>
    <row r="676" spans="1:13" x14ac:dyDescent="0.2">
      <c r="A676" s="10" t="s">
        <v>11</v>
      </c>
      <c r="C676" s="12">
        <f t="shared" ref="C676:I676" si="31">SUM(C651:C674)</f>
        <v>725</v>
      </c>
      <c r="D676" s="12">
        <f t="shared" si="31"/>
        <v>420</v>
      </c>
      <c r="E676" s="12">
        <f t="shared" si="31"/>
        <v>66</v>
      </c>
      <c r="F676" s="12">
        <f t="shared" si="31"/>
        <v>13</v>
      </c>
      <c r="G676" s="12">
        <f t="shared" si="31"/>
        <v>11</v>
      </c>
      <c r="H676" s="12">
        <f t="shared" si="31"/>
        <v>208</v>
      </c>
      <c r="I676" s="12">
        <f t="shared" si="31"/>
        <v>198</v>
      </c>
      <c r="J676" s="15">
        <f>(D676/C676)</f>
        <v>0.57931034482758625</v>
      </c>
      <c r="K676" s="16">
        <f>SUM(K651:K674)/20</f>
        <v>41.4</v>
      </c>
      <c r="L676" s="5">
        <f>K677/C676</f>
        <v>1.1420689655172414</v>
      </c>
    </row>
    <row r="677" spans="1:13" x14ac:dyDescent="0.2">
      <c r="A677" s="10"/>
      <c r="C677" s="12"/>
      <c r="D677" s="12"/>
      <c r="E677" s="12"/>
      <c r="F677" s="12"/>
      <c r="G677" s="12"/>
      <c r="H677" s="12"/>
      <c r="I677" s="12"/>
      <c r="J677" s="12"/>
      <c r="K677" s="12">
        <f>SUM(K651:K674)</f>
        <v>828</v>
      </c>
      <c r="L677" s="12"/>
    </row>
    <row r="678" spans="1:13" x14ac:dyDescent="0.2">
      <c r="A678" s="10"/>
      <c r="C678" s="12"/>
      <c r="D678" s="12"/>
      <c r="E678" s="12"/>
      <c r="F678" s="12"/>
      <c r="G678" s="12"/>
      <c r="H678" s="12"/>
      <c r="I678" s="12"/>
      <c r="J678" s="12"/>
      <c r="K678" s="12"/>
      <c r="L678" s="12"/>
    </row>
    <row r="679" spans="1:13" x14ac:dyDescent="0.2">
      <c r="A679" s="10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7"/>
    </row>
    <row r="680" spans="1:13" ht="12" customHeight="1" x14ac:dyDescent="0.2">
      <c r="A680" s="11"/>
      <c r="C680" s="17"/>
      <c r="D680" s="17"/>
      <c r="E680" s="17"/>
      <c r="F680" s="17"/>
      <c r="G680" s="17"/>
      <c r="H680" s="17"/>
      <c r="I680" s="17"/>
      <c r="J680" s="17"/>
      <c r="K680" s="16"/>
      <c r="L680" s="17"/>
      <c r="M680" s="17"/>
    </row>
    <row r="681" spans="1:13" ht="15.75" x14ac:dyDescent="0.25">
      <c r="A681" s="2" t="s">
        <v>61</v>
      </c>
      <c r="B681" s="3"/>
      <c r="C681" s="18" t="s">
        <v>0</v>
      </c>
      <c r="D681" s="18" t="s">
        <v>1</v>
      </c>
      <c r="E681" s="18" t="s">
        <v>2</v>
      </c>
      <c r="F681" s="18" t="s">
        <v>3</v>
      </c>
      <c r="G681" s="18" t="s">
        <v>4</v>
      </c>
      <c r="H681" s="18" t="s">
        <v>5</v>
      </c>
      <c r="I681" s="18" t="s">
        <v>6</v>
      </c>
      <c r="J681" s="18" t="s">
        <v>7</v>
      </c>
      <c r="K681" s="18" t="s">
        <v>8</v>
      </c>
      <c r="L681" s="18" t="s">
        <v>9</v>
      </c>
      <c r="M681" s="17"/>
    </row>
    <row r="682" spans="1:13" x14ac:dyDescent="0.2">
      <c r="A682" s="10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7"/>
    </row>
    <row r="683" spans="1:13" x14ac:dyDescent="0.2">
      <c r="A683" s="10">
        <v>2001</v>
      </c>
      <c r="C683" s="21">
        <v>34</v>
      </c>
      <c r="D683" s="21">
        <v>21</v>
      </c>
      <c r="E683" s="21">
        <v>2</v>
      </c>
      <c r="F683" s="21">
        <v>1</v>
      </c>
      <c r="G683" s="21">
        <v>0</v>
      </c>
      <c r="H683" s="21">
        <v>13</v>
      </c>
      <c r="I683" s="21">
        <v>6</v>
      </c>
      <c r="J683" s="21">
        <v>618</v>
      </c>
      <c r="K683" s="21">
        <v>40</v>
      </c>
      <c r="L683" s="23">
        <v>1.1764705882352942</v>
      </c>
      <c r="M683" s="17"/>
    </row>
    <row r="684" spans="1:13" x14ac:dyDescent="0.2">
      <c r="A684" s="10">
        <v>2002</v>
      </c>
      <c r="B684" s="17"/>
      <c r="C684" s="21">
        <v>36</v>
      </c>
      <c r="D684" s="21">
        <v>19</v>
      </c>
      <c r="E684" s="21">
        <v>6</v>
      </c>
      <c r="F684" s="21">
        <v>0</v>
      </c>
      <c r="G684" s="21">
        <v>0</v>
      </c>
      <c r="H684" s="21">
        <v>10</v>
      </c>
      <c r="I684" s="21">
        <v>8</v>
      </c>
      <c r="J684" s="21">
        <v>528</v>
      </c>
      <c r="K684" s="21">
        <v>37</v>
      </c>
      <c r="L684" s="23">
        <v>1.0277777777777777</v>
      </c>
      <c r="M684" s="17"/>
    </row>
    <row r="685" spans="1:13" x14ac:dyDescent="0.2">
      <c r="A685" s="10">
        <v>2003</v>
      </c>
      <c r="B685" s="17"/>
      <c r="C685" s="21">
        <v>40</v>
      </c>
      <c r="D685" s="21">
        <v>25</v>
      </c>
      <c r="E685" s="21">
        <v>6</v>
      </c>
      <c r="F685" s="21">
        <v>1</v>
      </c>
      <c r="G685" s="22">
        <v>5</v>
      </c>
      <c r="H685" s="21">
        <v>13</v>
      </c>
      <c r="I685" s="21">
        <v>15</v>
      </c>
      <c r="J685" s="21">
        <v>625</v>
      </c>
      <c r="K685" s="21">
        <v>53</v>
      </c>
      <c r="L685" s="23">
        <v>1.325</v>
      </c>
      <c r="M685" s="17"/>
    </row>
    <row r="686" spans="1:13" x14ac:dyDescent="0.2">
      <c r="A686" s="10">
        <v>2004</v>
      </c>
      <c r="B686" s="17"/>
      <c r="C686" s="21">
        <v>45</v>
      </c>
      <c r="D686" s="21">
        <v>23</v>
      </c>
      <c r="E686" s="21">
        <v>5</v>
      </c>
      <c r="F686" s="21">
        <v>1</v>
      </c>
      <c r="G686" s="22">
        <v>5</v>
      </c>
      <c r="H686" s="21">
        <v>16</v>
      </c>
      <c r="I686" s="21">
        <v>11</v>
      </c>
      <c r="J686" s="21">
        <v>511</v>
      </c>
      <c r="K686" s="21">
        <v>51</v>
      </c>
      <c r="L686" s="23">
        <v>1.1333333333333333</v>
      </c>
      <c r="M686" s="17"/>
    </row>
    <row r="687" spans="1:13" x14ac:dyDescent="0.2">
      <c r="A687" s="10">
        <v>2005</v>
      </c>
      <c r="B687" s="17"/>
      <c r="C687" s="21">
        <v>40</v>
      </c>
      <c r="D687" s="21">
        <v>16</v>
      </c>
      <c r="E687" s="21">
        <v>2</v>
      </c>
      <c r="F687" s="21">
        <v>0</v>
      </c>
      <c r="G687" s="21">
        <v>3</v>
      </c>
      <c r="H687" s="21">
        <v>10</v>
      </c>
      <c r="I687" s="21">
        <v>15</v>
      </c>
      <c r="J687" s="21">
        <v>400</v>
      </c>
      <c r="K687" s="21">
        <v>41</v>
      </c>
      <c r="L687" s="23">
        <v>1.0249999999999999</v>
      </c>
      <c r="M687" s="17"/>
    </row>
    <row r="688" spans="1:13" x14ac:dyDescent="0.2">
      <c r="A688" s="10">
        <v>2006</v>
      </c>
      <c r="B688" s="17"/>
      <c r="C688" s="22">
        <v>55</v>
      </c>
      <c r="D688" s="22">
        <v>35</v>
      </c>
      <c r="E688" s="22">
        <v>12</v>
      </c>
      <c r="F688" s="22">
        <v>4</v>
      </c>
      <c r="G688" s="21">
        <v>2</v>
      </c>
      <c r="H688" s="22">
        <v>21</v>
      </c>
      <c r="I688" s="22">
        <v>25</v>
      </c>
      <c r="J688" s="21">
        <v>636</v>
      </c>
      <c r="K688" s="22">
        <v>81</v>
      </c>
      <c r="L688" s="23">
        <v>1.4727272727272727</v>
      </c>
      <c r="M688" s="17"/>
    </row>
    <row r="689" spans="1:13" x14ac:dyDescent="0.2">
      <c r="A689" s="10">
        <v>2007</v>
      </c>
      <c r="B689" s="17"/>
      <c r="C689" s="21">
        <v>0</v>
      </c>
      <c r="D689" s="21">
        <v>0</v>
      </c>
      <c r="E689" s="21">
        <v>0</v>
      </c>
      <c r="F689" s="21">
        <v>0</v>
      </c>
      <c r="G689" s="21">
        <v>0</v>
      </c>
      <c r="H689" s="21">
        <v>0</v>
      </c>
      <c r="I689" s="21">
        <v>0</v>
      </c>
      <c r="J689" s="21">
        <v>0</v>
      </c>
      <c r="K689" s="21">
        <v>0</v>
      </c>
      <c r="L689" s="23">
        <v>0</v>
      </c>
      <c r="M689" s="17"/>
    </row>
    <row r="690" spans="1:13" x14ac:dyDescent="0.2">
      <c r="A690" s="10">
        <v>2008</v>
      </c>
      <c r="B690" s="17"/>
      <c r="C690" s="21">
        <v>42</v>
      </c>
      <c r="D690" s="21">
        <v>17</v>
      </c>
      <c r="E690" s="21">
        <v>6</v>
      </c>
      <c r="F690" s="21">
        <v>2</v>
      </c>
      <c r="G690" s="21">
        <v>2</v>
      </c>
      <c r="H690" s="21">
        <v>9</v>
      </c>
      <c r="I690" s="21">
        <v>10</v>
      </c>
      <c r="J690" s="21">
        <v>405</v>
      </c>
      <c r="K690" s="21">
        <v>36</v>
      </c>
      <c r="L690" s="23">
        <v>0.8571428571428571</v>
      </c>
      <c r="M690" s="17"/>
    </row>
    <row r="691" spans="1:13" x14ac:dyDescent="0.2">
      <c r="A691" s="10">
        <v>2009</v>
      </c>
      <c r="B691" s="17"/>
      <c r="C691" s="21">
        <v>0</v>
      </c>
      <c r="D691" s="21">
        <v>0</v>
      </c>
      <c r="E691" s="21">
        <v>0</v>
      </c>
      <c r="F691" s="21">
        <v>0</v>
      </c>
      <c r="G691" s="21">
        <v>0</v>
      </c>
      <c r="H691" s="21">
        <v>0</v>
      </c>
      <c r="I691" s="21">
        <v>0</v>
      </c>
      <c r="J691" s="21">
        <v>0</v>
      </c>
      <c r="K691" s="21">
        <v>0</v>
      </c>
      <c r="L691" s="23">
        <v>0</v>
      </c>
      <c r="M691" s="17"/>
    </row>
    <row r="692" spans="1:13" x14ac:dyDescent="0.2">
      <c r="A692" s="10">
        <v>2010</v>
      </c>
      <c r="B692" s="17"/>
      <c r="C692" s="21">
        <v>0</v>
      </c>
      <c r="D692" s="21">
        <v>0</v>
      </c>
      <c r="E692" s="21">
        <v>0</v>
      </c>
      <c r="F692" s="21">
        <v>0</v>
      </c>
      <c r="G692" s="21">
        <v>0</v>
      </c>
      <c r="H692" s="21">
        <v>0</v>
      </c>
      <c r="I692" s="21">
        <v>0</v>
      </c>
      <c r="J692" s="21">
        <v>0</v>
      </c>
      <c r="K692" s="21">
        <v>0</v>
      </c>
      <c r="L692" s="23">
        <v>0</v>
      </c>
      <c r="M692" s="17"/>
    </row>
    <row r="693" spans="1:13" x14ac:dyDescent="0.2">
      <c r="A693" s="10">
        <v>2011</v>
      </c>
      <c r="B693" s="17"/>
      <c r="C693" s="21">
        <v>0</v>
      </c>
      <c r="D693" s="21">
        <v>0</v>
      </c>
      <c r="E693" s="21">
        <v>0</v>
      </c>
      <c r="F693" s="21">
        <v>0</v>
      </c>
      <c r="G693" s="21">
        <v>0</v>
      </c>
      <c r="H693" s="21">
        <v>0</v>
      </c>
      <c r="I693" s="21">
        <v>0</v>
      </c>
      <c r="J693" s="21">
        <v>0</v>
      </c>
      <c r="K693" s="21">
        <v>0</v>
      </c>
      <c r="L693" s="23">
        <v>0</v>
      </c>
      <c r="M693" s="17"/>
    </row>
    <row r="694" spans="1:13" x14ac:dyDescent="0.2">
      <c r="A694" s="10">
        <v>2012</v>
      </c>
      <c r="B694" s="17"/>
      <c r="C694" s="21">
        <v>32</v>
      </c>
      <c r="D694" s="21">
        <v>13</v>
      </c>
      <c r="E694" s="21">
        <v>2</v>
      </c>
      <c r="F694" s="21">
        <v>0</v>
      </c>
      <c r="G694" s="21">
        <v>1</v>
      </c>
      <c r="H694" s="21">
        <v>6</v>
      </c>
      <c r="I694" s="21">
        <v>8</v>
      </c>
      <c r="J694" s="21">
        <v>406</v>
      </c>
      <c r="K694" s="21">
        <v>27</v>
      </c>
      <c r="L694" s="23">
        <v>0.84375</v>
      </c>
      <c r="M694" s="17"/>
    </row>
    <row r="695" spans="1:13" x14ac:dyDescent="0.2">
      <c r="A695" s="10">
        <v>2013</v>
      </c>
      <c r="B695" s="17"/>
      <c r="C695" s="21">
        <v>33</v>
      </c>
      <c r="D695" s="21">
        <v>23</v>
      </c>
      <c r="E695" s="21">
        <v>6</v>
      </c>
      <c r="F695" s="21">
        <v>0</v>
      </c>
      <c r="G695" s="21">
        <v>2</v>
      </c>
      <c r="H695" s="21">
        <v>15</v>
      </c>
      <c r="I695" s="21">
        <v>13</v>
      </c>
      <c r="J695" s="21">
        <v>697</v>
      </c>
      <c r="K695" s="21">
        <v>51</v>
      </c>
      <c r="L695" s="34">
        <v>1.5454545454545454</v>
      </c>
      <c r="M695" s="17"/>
    </row>
    <row r="696" spans="1:13" x14ac:dyDescent="0.2">
      <c r="A696" s="10">
        <v>2014</v>
      </c>
      <c r="B696" s="17"/>
      <c r="C696" s="21">
        <v>37</v>
      </c>
      <c r="D696" s="21">
        <v>19</v>
      </c>
      <c r="E696" s="21">
        <v>3</v>
      </c>
      <c r="F696" s="21">
        <v>1</v>
      </c>
      <c r="G696" s="21">
        <v>2</v>
      </c>
      <c r="H696" s="21">
        <v>13</v>
      </c>
      <c r="I696" s="21">
        <v>10</v>
      </c>
      <c r="J696" s="21">
        <v>514</v>
      </c>
      <c r="K696" s="21">
        <v>42</v>
      </c>
      <c r="L696" s="23">
        <v>1.1351351351351351</v>
      </c>
      <c r="M696" s="17"/>
    </row>
    <row r="697" spans="1:13" x14ac:dyDescent="0.2">
      <c r="A697" s="10">
        <v>2015</v>
      </c>
      <c r="B697" s="17"/>
      <c r="C697" s="21">
        <v>41</v>
      </c>
      <c r="D697" s="21">
        <v>20</v>
      </c>
      <c r="E697" s="21">
        <v>4</v>
      </c>
      <c r="F697" s="21">
        <v>1</v>
      </c>
      <c r="G697" s="21">
        <v>2</v>
      </c>
      <c r="H697" s="21">
        <v>14</v>
      </c>
      <c r="I697" s="21">
        <v>15</v>
      </c>
      <c r="J697" s="21">
        <v>488</v>
      </c>
      <c r="K697" s="21">
        <v>49</v>
      </c>
      <c r="L697" s="23">
        <v>1.1951219512195121</v>
      </c>
      <c r="M697" s="17"/>
    </row>
    <row r="698" spans="1:13" x14ac:dyDescent="0.2">
      <c r="A698" s="10">
        <v>2016</v>
      </c>
      <c r="B698" s="17"/>
      <c r="C698" s="21">
        <v>44</v>
      </c>
      <c r="D698" s="21">
        <v>21</v>
      </c>
      <c r="E698" s="21">
        <v>5</v>
      </c>
      <c r="F698" s="21">
        <v>1</v>
      </c>
      <c r="G698" s="21">
        <v>1</v>
      </c>
      <c r="H698" s="21">
        <v>12</v>
      </c>
      <c r="I698" s="21">
        <v>14</v>
      </c>
      <c r="J698" s="21">
        <v>477</v>
      </c>
      <c r="K698" s="21">
        <v>47</v>
      </c>
      <c r="L698" s="23">
        <v>1.0681818181818181</v>
      </c>
      <c r="M698" s="17"/>
    </row>
    <row r="699" spans="1:13" x14ac:dyDescent="0.2">
      <c r="A699" s="10">
        <v>2017</v>
      </c>
      <c r="B699" s="17"/>
      <c r="C699" s="21">
        <v>38</v>
      </c>
      <c r="D699" s="21">
        <v>20</v>
      </c>
      <c r="E699" s="21">
        <v>6</v>
      </c>
      <c r="F699" s="21">
        <v>1</v>
      </c>
      <c r="G699" s="22">
        <v>5</v>
      </c>
      <c r="H699" s="21">
        <v>11</v>
      </c>
      <c r="I699" s="21">
        <v>14</v>
      </c>
      <c r="J699" s="21">
        <v>526</v>
      </c>
      <c r="K699" s="21">
        <v>45</v>
      </c>
      <c r="L699" s="23">
        <v>1.1842105263157894</v>
      </c>
      <c r="M699" s="17"/>
    </row>
    <row r="700" spans="1:13" x14ac:dyDescent="0.2">
      <c r="A700" s="10">
        <v>2018</v>
      </c>
      <c r="B700" s="17"/>
      <c r="C700" s="21">
        <v>54</v>
      </c>
      <c r="D700" s="21">
        <v>29</v>
      </c>
      <c r="E700" s="21">
        <v>7</v>
      </c>
      <c r="F700" s="21">
        <v>1</v>
      </c>
      <c r="G700" s="22">
        <v>5</v>
      </c>
      <c r="H700" s="22">
        <v>21</v>
      </c>
      <c r="I700" s="21">
        <v>20</v>
      </c>
      <c r="J700" s="21">
        <v>537</v>
      </c>
      <c r="K700" s="21">
        <v>70</v>
      </c>
      <c r="L700" s="23">
        <v>1.2962962962962963</v>
      </c>
      <c r="M700" s="17"/>
    </row>
    <row r="701" spans="1:13" x14ac:dyDescent="0.2">
      <c r="A701" s="10">
        <v>2019</v>
      </c>
      <c r="B701" s="17"/>
      <c r="C701" s="21">
        <v>44</v>
      </c>
      <c r="D701" s="21">
        <v>27</v>
      </c>
      <c r="E701" s="21">
        <v>7</v>
      </c>
      <c r="F701" s="21">
        <v>2</v>
      </c>
      <c r="G701" s="21">
        <v>2</v>
      </c>
      <c r="H701" s="21">
        <v>17</v>
      </c>
      <c r="I701" s="21">
        <v>19</v>
      </c>
      <c r="J701" s="21">
        <v>614</v>
      </c>
      <c r="K701" s="21">
        <v>63</v>
      </c>
      <c r="L701" s="23">
        <v>1.4318181818181819</v>
      </c>
      <c r="M701" s="17"/>
    </row>
    <row r="702" spans="1:13" x14ac:dyDescent="0.2">
      <c r="A702" s="10">
        <v>2020</v>
      </c>
      <c r="B702" s="17"/>
      <c r="C702" s="21">
        <v>31</v>
      </c>
      <c r="D702" s="21">
        <v>22</v>
      </c>
      <c r="E702" s="21">
        <v>3</v>
      </c>
      <c r="F702" s="21">
        <v>2</v>
      </c>
      <c r="G702" s="21">
        <v>2</v>
      </c>
      <c r="H702" s="21">
        <v>15</v>
      </c>
      <c r="I702" s="21">
        <v>10</v>
      </c>
      <c r="J702" s="22">
        <v>710</v>
      </c>
      <c r="K702" s="21">
        <v>47</v>
      </c>
      <c r="L702" s="23">
        <v>1.5161290322580645</v>
      </c>
      <c r="M702" s="17"/>
    </row>
    <row r="703" spans="1:13" x14ac:dyDescent="0.2">
      <c r="A703" s="10">
        <v>2021</v>
      </c>
      <c r="B703" s="17"/>
      <c r="C703" s="21">
        <v>28</v>
      </c>
      <c r="D703" s="21">
        <v>16</v>
      </c>
      <c r="E703" s="21">
        <v>3</v>
      </c>
      <c r="F703" s="21">
        <v>0</v>
      </c>
      <c r="G703" s="21">
        <v>1</v>
      </c>
      <c r="H703" s="21">
        <v>9</v>
      </c>
      <c r="I703" s="21">
        <v>6</v>
      </c>
      <c r="J703" s="21">
        <v>571</v>
      </c>
      <c r="K703" s="21">
        <v>31</v>
      </c>
      <c r="L703" s="23">
        <v>1.1071428571428572</v>
      </c>
      <c r="M703" s="17"/>
    </row>
    <row r="704" spans="1:13" x14ac:dyDescent="0.2">
      <c r="A704" s="10">
        <v>2022</v>
      </c>
      <c r="B704" s="17"/>
      <c r="C704" s="21">
        <v>5</v>
      </c>
      <c r="D704" s="21">
        <v>3</v>
      </c>
      <c r="E704" s="21">
        <v>1</v>
      </c>
      <c r="F704" s="21">
        <v>0</v>
      </c>
      <c r="G704" s="21">
        <v>0</v>
      </c>
      <c r="H704" s="21">
        <v>2</v>
      </c>
      <c r="I704" s="21">
        <v>2</v>
      </c>
      <c r="J704" s="21">
        <v>600</v>
      </c>
      <c r="K704" s="21">
        <v>7</v>
      </c>
      <c r="L704" s="23">
        <v>1.4</v>
      </c>
      <c r="M704" s="17"/>
    </row>
    <row r="705" spans="1:13" x14ac:dyDescent="0.2">
      <c r="A705" s="10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7"/>
    </row>
    <row r="706" spans="1:13" x14ac:dyDescent="0.2">
      <c r="A706" s="10" t="s">
        <v>11</v>
      </c>
      <c r="C706" s="12">
        <f t="shared" ref="C706:I706" si="32">SUM(C683:C704)</f>
        <v>679</v>
      </c>
      <c r="D706" s="12">
        <f t="shared" si="32"/>
        <v>369</v>
      </c>
      <c r="E706" s="12">
        <f t="shared" si="32"/>
        <v>86</v>
      </c>
      <c r="F706" s="12">
        <f t="shared" si="32"/>
        <v>18</v>
      </c>
      <c r="G706" s="12">
        <f t="shared" si="32"/>
        <v>40</v>
      </c>
      <c r="H706" s="12">
        <f t="shared" si="32"/>
        <v>227</v>
      </c>
      <c r="I706" s="12">
        <f t="shared" si="32"/>
        <v>221</v>
      </c>
      <c r="J706" s="15">
        <f>(D706/C706)</f>
        <v>0.54344624447717227</v>
      </c>
      <c r="K706" s="16">
        <f>SUM(K683:K704)/17</f>
        <v>48.117647058823529</v>
      </c>
      <c r="L706" s="13">
        <f>K707/C706</f>
        <v>1.2047128129602356</v>
      </c>
      <c r="M706" s="17"/>
    </row>
    <row r="707" spans="1:13" x14ac:dyDescent="0.2">
      <c r="A707" s="11"/>
      <c r="C707" s="17"/>
      <c r="D707" s="17"/>
      <c r="E707" s="17"/>
      <c r="F707" s="17"/>
      <c r="G707" s="17"/>
      <c r="H707" s="17"/>
      <c r="I707" s="17"/>
      <c r="J707" s="17"/>
      <c r="K707" s="16">
        <f>SUM(K683:K704)</f>
        <v>818</v>
      </c>
      <c r="L707" s="17"/>
      <c r="M707" s="17"/>
    </row>
    <row r="708" spans="1:13" x14ac:dyDescent="0.2">
      <c r="A708" s="10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7"/>
    </row>
    <row r="709" spans="1:13" x14ac:dyDescent="0.2">
      <c r="A709" s="10"/>
      <c r="C709" s="12"/>
      <c r="D709" s="12"/>
      <c r="E709" s="12"/>
      <c r="F709" s="12"/>
      <c r="G709" s="12"/>
      <c r="H709" s="12"/>
      <c r="I709" s="12"/>
      <c r="J709" s="12"/>
      <c r="K709" s="12"/>
      <c r="L709" s="12"/>
    </row>
    <row r="710" spans="1:13" ht="12" customHeight="1" x14ac:dyDescent="0.2">
      <c r="A710" s="10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7"/>
    </row>
    <row r="711" spans="1:13" x14ac:dyDescent="0.2"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spans="1:13" x14ac:dyDescent="0.2"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spans="1:13" x14ac:dyDescent="0.2"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spans="1:13" x14ac:dyDescent="0.2"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spans="1:13" x14ac:dyDescent="0.2"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spans="1:13" x14ac:dyDescent="0.2"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spans="1:13" x14ac:dyDescent="0.2"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spans="1:13" x14ac:dyDescent="0.2"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spans="1:13" x14ac:dyDescent="0.2"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spans="1:13" x14ac:dyDescent="0.2"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spans="3:13" x14ac:dyDescent="0.2"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spans="3:13" x14ac:dyDescent="0.2"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spans="3:13" x14ac:dyDescent="0.2"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spans="3:13" x14ac:dyDescent="0.2"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spans="3:13" x14ac:dyDescent="0.2"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spans="3:13" x14ac:dyDescent="0.2"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spans="3:13" x14ac:dyDescent="0.2"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spans="3:13" x14ac:dyDescent="0.2"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spans="3:13" x14ac:dyDescent="0.2"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spans="3:13" x14ac:dyDescent="0.2"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spans="3:13" x14ac:dyDescent="0.2"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spans="3:13" x14ac:dyDescent="0.2"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spans="3:13" x14ac:dyDescent="0.2"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spans="3:13" x14ac:dyDescent="0.2"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spans="3:13" x14ac:dyDescent="0.2"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spans="3:13" x14ac:dyDescent="0.2"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spans="3:13" x14ac:dyDescent="0.2"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3:13" x14ac:dyDescent="0.2"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spans="3:13" x14ac:dyDescent="0.2"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spans="3:13" x14ac:dyDescent="0.2"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spans="3:13" x14ac:dyDescent="0.2"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spans="3:13" x14ac:dyDescent="0.2"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spans="3:13" x14ac:dyDescent="0.2"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spans="3:13" x14ac:dyDescent="0.2"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spans="3:13" x14ac:dyDescent="0.2"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spans="3:13" x14ac:dyDescent="0.2"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spans="3:13" x14ac:dyDescent="0.2"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spans="3:13" x14ac:dyDescent="0.2"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spans="3:13" x14ac:dyDescent="0.2"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spans="3:13" x14ac:dyDescent="0.2"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spans="3:13" x14ac:dyDescent="0.2"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spans="3:13" x14ac:dyDescent="0.2"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spans="3:13" x14ac:dyDescent="0.2"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spans="3:13" x14ac:dyDescent="0.2"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spans="3:13" x14ac:dyDescent="0.2"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spans="3:13" x14ac:dyDescent="0.2"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spans="3:13" x14ac:dyDescent="0.2"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spans="3:13" x14ac:dyDescent="0.2"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3:13" x14ac:dyDescent="0.2"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pans="3:13" x14ac:dyDescent="0.2"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pans="3:13" x14ac:dyDescent="0.2"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pans="3:13" x14ac:dyDescent="0.2"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spans="3:13" x14ac:dyDescent="0.2"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spans="3:13" x14ac:dyDescent="0.2"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spans="3:13" x14ac:dyDescent="0.2"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spans="3:13" x14ac:dyDescent="0.2"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spans="3:13" x14ac:dyDescent="0.2"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spans="3:13" x14ac:dyDescent="0.2"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spans="3:13" x14ac:dyDescent="0.2"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spans="3:13" x14ac:dyDescent="0.2"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spans="3:13" x14ac:dyDescent="0.2"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spans="3:13" x14ac:dyDescent="0.2"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spans="3:13" x14ac:dyDescent="0.2"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spans="3:13" x14ac:dyDescent="0.2"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spans="3:13" x14ac:dyDescent="0.2"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spans="3:13" x14ac:dyDescent="0.2"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spans="3:13" x14ac:dyDescent="0.2"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spans="3:13" x14ac:dyDescent="0.2"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3:13" x14ac:dyDescent="0.2"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spans="3:13" x14ac:dyDescent="0.2"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spans="3:13" x14ac:dyDescent="0.2"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spans="3:13" x14ac:dyDescent="0.2"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spans="3:13" x14ac:dyDescent="0.2"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spans="3:13" x14ac:dyDescent="0.2"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spans="3:13" x14ac:dyDescent="0.2"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spans="3:13" x14ac:dyDescent="0.2"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spans="3:13" x14ac:dyDescent="0.2"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spans="3:13" x14ac:dyDescent="0.2"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spans="3:13" x14ac:dyDescent="0.2"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spans="3:13" x14ac:dyDescent="0.2"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spans="3:13" x14ac:dyDescent="0.2"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spans="3:13" x14ac:dyDescent="0.2"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spans="3:13" x14ac:dyDescent="0.2"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spans="3:13" x14ac:dyDescent="0.2"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spans="3:13" x14ac:dyDescent="0.2"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spans="3:13" x14ac:dyDescent="0.2"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spans="3:13" x14ac:dyDescent="0.2"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spans="3:13" x14ac:dyDescent="0.2"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spans="3:13" x14ac:dyDescent="0.2"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spans="3:13" x14ac:dyDescent="0.2"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spans="3:13" x14ac:dyDescent="0.2"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spans="3:13" x14ac:dyDescent="0.2"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spans="3:13" x14ac:dyDescent="0.2"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spans="3:13" x14ac:dyDescent="0.2"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spans="3:13" x14ac:dyDescent="0.2"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spans="3:13" x14ac:dyDescent="0.2"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spans="3:13" x14ac:dyDescent="0.2"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spans="3:13" x14ac:dyDescent="0.2"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spans="3:13" x14ac:dyDescent="0.2"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spans="3:13" x14ac:dyDescent="0.2"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spans="3:13" x14ac:dyDescent="0.2"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spans="3:13" x14ac:dyDescent="0.2"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spans="3:13" x14ac:dyDescent="0.2"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spans="3:13" x14ac:dyDescent="0.2"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spans="3:13" x14ac:dyDescent="0.2"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spans="3:13" x14ac:dyDescent="0.2"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spans="3:13" x14ac:dyDescent="0.2"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spans="3:13" x14ac:dyDescent="0.2"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spans="3:13" x14ac:dyDescent="0.2"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spans="3:13" x14ac:dyDescent="0.2"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spans="3:13" x14ac:dyDescent="0.2"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spans="3:13" x14ac:dyDescent="0.2"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spans="3:13" x14ac:dyDescent="0.2"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spans="3:13" x14ac:dyDescent="0.2"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spans="3:13" x14ac:dyDescent="0.2"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spans="3:13" x14ac:dyDescent="0.2"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spans="3:13" x14ac:dyDescent="0.2"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spans="3:13" x14ac:dyDescent="0.2"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spans="3:13" x14ac:dyDescent="0.2"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spans="3:13" x14ac:dyDescent="0.2"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spans="3:13" x14ac:dyDescent="0.2"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spans="3:13" x14ac:dyDescent="0.2"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spans="3:13" x14ac:dyDescent="0.2"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spans="3:13" x14ac:dyDescent="0.2"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spans="3:13" x14ac:dyDescent="0.2"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spans="3:13" x14ac:dyDescent="0.2"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spans="3:13" x14ac:dyDescent="0.2"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spans="3:13" x14ac:dyDescent="0.2"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spans="3:13" x14ac:dyDescent="0.2"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spans="3:13" x14ac:dyDescent="0.2"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spans="3:13" x14ac:dyDescent="0.2"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spans="3:13" x14ac:dyDescent="0.2"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spans="3:13" x14ac:dyDescent="0.2"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spans="3:13" x14ac:dyDescent="0.2"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spans="3:13" x14ac:dyDescent="0.2"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spans="3:13" x14ac:dyDescent="0.2"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spans="3:13" x14ac:dyDescent="0.2"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spans="3:13" x14ac:dyDescent="0.2"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spans="3:13" x14ac:dyDescent="0.2"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spans="3:13" x14ac:dyDescent="0.2"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spans="3:13" x14ac:dyDescent="0.2"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spans="3:13" x14ac:dyDescent="0.2"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spans="3:13" x14ac:dyDescent="0.2"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spans="3:13" x14ac:dyDescent="0.2"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spans="3:13" x14ac:dyDescent="0.2"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spans="3:13" x14ac:dyDescent="0.2"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spans="3:13" x14ac:dyDescent="0.2"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spans="3:13" x14ac:dyDescent="0.2"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spans="3:13" x14ac:dyDescent="0.2"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spans="3:13" x14ac:dyDescent="0.2"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spans="3:13" x14ac:dyDescent="0.2"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spans="3:13" x14ac:dyDescent="0.2"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spans="3:13" x14ac:dyDescent="0.2"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spans="3:13" x14ac:dyDescent="0.2"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spans="3:13" x14ac:dyDescent="0.2"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spans="3:13" x14ac:dyDescent="0.2"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spans="3:13" x14ac:dyDescent="0.2"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spans="3:13" x14ac:dyDescent="0.2"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spans="3:13" x14ac:dyDescent="0.2"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spans="3:13" x14ac:dyDescent="0.2"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spans="3:13" x14ac:dyDescent="0.2"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spans="3:13" x14ac:dyDescent="0.2"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spans="3:13" x14ac:dyDescent="0.2"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spans="3:13" x14ac:dyDescent="0.2"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spans="3:13" x14ac:dyDescent="0.2"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spans="3:13" x14ac:dyDescent="0.2"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spans="3:13" x14ac:dyDescent="0.2"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spans="3:13" x14ac:dyDescent="0.2"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spans="3:13" x14ac:dyDescent="0.2"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spans="3:13" x14ac:dyDescent="0.2"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spans="3:13" x14ac:dyDescent="0.2"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spans="3:13" x14ac:dyDescent="0.2"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spans="3:13" x14ac:dyDescent="0.2"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spans="3:13" x14ac:dyDescent="0.2"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spans="3:13" x14ac:dyDescent="0.2"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spans="3:13" x14ac:dyDescent="0.2"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spans="3:13" x14ac:dyDescent="0.2"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spans="3:13" x14ac:dyDescent="0.2"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spans="3:13" x14ac:dyDescent="0.2"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spans="3:13" x14ac:dyDescent="0.2"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spans="3:13" x14ac:dyDescent="0.2"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spans="3:13" x14ac:dyDescent="0.2"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spans="3:13" x14ac:dyDescent="0.2"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spans="3:13" x14ac:dyDescent="0.2"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spans="3:13" x14ac:dyDescent="0.2"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spans="3:13" x14ac:dyDescent="0.2"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spans="3:13" x14ac:dyDescent="0.2"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spans="3:13" x14ac:dyDescent="0.2"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spans="3:13" x14ac:dyDescent="0.2"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spans="3:13" x14ac:dyDescent="0.2"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spans="3:13" x14ac:dyDescent="0.2"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spans="3:13" x14ac:dyDescent="0.2"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spans="3:13" x14ac:dyDescent="0.2"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spans="3:13" x14ac:dyDescent="0.2"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spans="3:13" x14ac:dyDescent="0.2"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spans="3:13" x14ac:dyDescent="0.2"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spans="3:13" x14ac:dyDescent="0.2"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spans="3:13" x14ac:dyDescent="0.2"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spans="3:13" x14ac:dyDescent="0.2"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spans="3:13" x14ac:dyDescent="0.2"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spans="3:13" x14ac:dyDescent="0.2"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spans="3:13" x14ac:dyDescent="0.2"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spans="3:13" x14ac:dyDescent="0.2"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spans="3:13" x14ac:dyDescent="0.2"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spans="3:13" x14ac:dyDescent="0.2"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spans="3:13" x14ac:dyDescent="0.2"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spans="3:13" x14ac:dyDescent="0.2"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spans="3:13" x14ac:dyDescent="0.2"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spans="3:13" x14ac:dyDescent="0.2"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spans="3:13" x14ac:dyDescent="0.2"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spans="3:13" x14ac:dyDescent="0.2"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spans="3:13" x14ac:dyDescent="0.2"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spans="3:13" x14ac:dyDescent="0.2"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spans="3:13" x14ac:dyDescent="0.2"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  <row r="925" spans="3:13" x14ac:dyDescent="0.2"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</row>
    <row r="926" spans="3:13" x14ac:dyDescent="0.2"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spans="3:13" x14ac:dyDescent="0.2"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</row>
    <row r="928" spans="3:13" x14ac:dyDescent="0.2"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</row>
    <row r="929" spans="3:13" x14ac:dyDescent="0.2"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</row>
    <row r="930" spans="3:13" x14ac:dyDescent="0.2"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</row>
    <row r="931" spans="3:13" x14ac:dyDescent="0.2"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</row>
    <row r="932" spans="3:13" x14ac:dyDescent="0.2"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</row>
    <row r="933" spans="3:13" x14ac:dyDescent="0.2"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</row>
    <row r="934" spans="3:13" x14ac:dyDescent="0.2"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</row>
    <row r="935" spans="3:13" x14ac:dyDescent="0.2"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</row>
    <row r="936" spans="3:13" x14ac:dyDescent="0.2"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</row>
    <row r="937" spans="3:13" x14ac:dyDescent="0.2"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</row>
    <row r="938" spans="3:13" x14ac:dyDescent="0.2"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</row>
    <row r="939" spans="3:13" x14ac:dyDescent="0.2"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</row>
    <row r="940" spans="3:13" x14ac:dyDescent="0.2"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</row>
    <row r="941" spans="3:13" x14ac:dyDescent="0.2"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</row>
    <row r="942" spans="3:13" x14ac:dyDescent="0.2"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</row>
    <row r="943" spans="3:13" x14ac:dyDescent="0.2"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</row>
    <row r="944" spans="3:13" x14ac:dyDescent="0.2"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</row>
    <row r="945" spans="3:13" x14ac:dyDescent="0.2"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</row>
    <row r="946" spans="3:13" x14ac:dyDescent="0.2"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</row>
    <row r="947" spans="3:13" x14ac:dyDescent="0.2"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</row>
    <row r="948" spans="3:13" x14ac:dyDescent="0.2"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</row>
    <row r="949" spans="3:13" x14ac:dyDescent="0.2"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</row>
    <row r="950" spans="3:13" x14ac:dyDescent="0.2"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</row>
    <row r="951" spans="3:13" x14ac:dyDescent="0.2"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</row>
    <row r="952" spans="3:13" x14ac:dyDescent="0.2"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</row>
    <row r="953" spans="3:13" x14ac:dyDescent="0.2"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</row>
    <row r="954" spans="3:13" x14ac:dyDescent="0.2"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</row>
    <row r="955" spans="3:13" x14ac:dyDescent="0.2"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</row>
    <row r="956" spans="3:13" x14ac:dyDescent="0.2"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</row>
    <row r="957" spans="3:13" x14ac:dyDescent="0.2"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</row>
    <row r="958" spans="3:13" x14ac:dyDescent="0.2"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</row>
    <row r="959" spans="3:13" x14ac:dyDescent="0.2"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</row>
    <row r="960" spans="3:13" x14ac:dyDescent="0.2"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</row>
    <row r="961" spans="3:13" x14ac:dyDescent="0.2"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</row>
    <row r="962" spans="3:13" x14ac:dyDescent="0.2"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</row>
    <row r="963" spans="3:13" x14ac:dyDescent="0.2"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</row>
    <row r="964" spans="3:13" x14ac:dyDescent="0.2"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</row>
    <row r="965" spans="3:13" x14ac:dyDescent="0.2"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</row>
    <row r="966" spans="3:13" x14ac:dyDescent="0.2"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  <row r="967" spans="3:13" x14ac:dyDescent="0.2"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</row>
    <row r="968" spans="3:13" x14ac:dyDescent="0.2"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</row>
    <row r="969" spans="3:13" x14ac:dyDescent="0.2"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</row>
    <row r="970" spans="3:13" x14ac:dyDescent="0.2"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</row>
    <row r="971" spans="3:13" x14ac:dyDescent="0.2"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</row>
    <row r="972" spans="3:13" x14ac:dyDescent="0.2"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</row>
    <row r="973" spans="3:13" x14ac:dyDescent="0.2"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</row>
    <row r="974" spans="3:13" x14ac:dyDescent="0.2"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</row>
    <row r="975" spans="3:13" x14ac:dyDescent="0.2"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</row>
    <row r="976" spans="3:13" x14ac:dyDescent="0.2"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</row>
    <row r="977" spans="3:13" x14ac:dyDescent="0.2"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</row>
    <row r="978" spans="3:13" x14ac:dyDescent="0.2"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</row>
    <row r="979" spans="3:13" x14ac:dyDescent="0.2"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</row>
    <row r="980" spans="3:13" x14ac:dyDescent="0.2"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</row>
    <row r="981" spans="3:13" x14ac:dyDescent="0.2"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</row>
    <row r="982" spans="3:13" x14ac:dyDescent="0.2"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</row>
    <row r="983" spans="3:13" x14ac:dyDescent="0.2"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</row>
    <row r="984" spans="3:13" x14ac:dyDescent="0.2"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</row>
    <row r="985" spans="3:13" x14ac:dyDescent="0.2"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</row>
    <row r="986" spans="3:13" x14ac:dyDescent="0.2"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</row>
    <row r="987" spans="3:13" x14ac:dyDescent="0.2"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</row>
    <row r="988" spans="3:13" x14ac:dyDescent="0.2"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</row>
    <row r="989" spans="3:13" x14ac:dyDescent="0.2"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</row>
    <row r="990" spans="3:13" x14ac:dyDescent="0.2"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</row>
    <row r="991" spans="3:13" x14ac:dyDescent="0.2"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</row>
    <row r="992" spans="3:13" x14ac:dyDescent="0.2"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</row>
    <row r="993" spans="3:13" x14ac:dyDescent="0.2"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</row>
    <row r="994" spans="3:13" x14ac:dyDescent="0.2"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</row>
    <row r="995" spans="3:13" x14ac:dyDescent="0.2"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</row>
    <row r="996" spans="3:13" x14ac:dyDescent="0.2"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</row>
    <row r="997" spans="3:13" x14ac:dyDescent="0.2"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</row>
    <row r="998" spans="3:13" x14ac:dyDescent="0.2"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</row>
    <row r="999" spans="3:13" x14ac:dyDescent="0.2"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</row>
    <row r="1000" spans="3:13" x14ac:dyDescent="0.2"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</row>
    <row r="1001" spans="3:13" x14ac:dyDescent="0.2"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</row>
    <row r="1002" spans="3:13" x14ac:dyDescent="0.2"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</row>
    <row r="1003" spans="3:13" x14ac:dyDescent="0.2"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</row>
    <row r="1004" spans="3:13" x14ac:dyDescent="0.2"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</row>
    <row r="1005" spans="3:13" x14ac:dyDescent="0.2"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</row>
    <row r="1006" spans="3:13" x14ac:dyDescent="0.2"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</row>
    <row r="1007" spans="3:13" x14ac:dyDescent="0.2"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</row>
    <row r="1008" spans="3:13" x14ac:dyDescent="0.2"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</row>
    <row r="1009" spans="3:13" x14ac:dyDescent="0.2"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</row>
    <row r="1010" spans="3:13" x14ac:dyDescent="0.2"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</row>
    <row r="1011" spans="3:13" x14ac:dyDescent="0.2"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</row>
    <row r="1012" spans="3:13" x14ac:dyDescent="0.2"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</row>
    <row r="1013" spans="3:13" x14ac:dyDescent="0.2"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</row>
    <row r="1014" spans="3:13" x14ac:dyDescent="0.2"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</row>
    <row r="1015" spans="3:13" x14ac:dyDescent="0.2"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</row>
    <row r="1016" spans="3:13" x14ac:dyDescent="0.2"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</row>
    <row r="1017" spans="3:13" x14ac:dyDescent="0.2"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</row>
    <row r="1018" spans="3:13" x14ac:dyDescent="0.2"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</row>
    <row r="1019" spans="3:13" x14ac:dyDescent="0.2"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</row>
    <row r="1020" spans="3:13" x14ac:dyDescent="0.2"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</row>
    <row r="1021" spans="3:13" x14ac:dyDescent="0.2"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</row>
    <row r="1022" spans="3:13" x14ac:dyDescent="0.2"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</row>
    <row r="1023" spans="3:13" x14ac:dyDescent="0.2"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</row>
    <row r="1024" spans="3:13" x14ac:dyDescent="0.2"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</row>
    <row r="1025" spans="3:13" x14ac:dyDescent="0.2"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</row>
    <row r="1026" spans="3:13" x14ac:dyDescent="0.2"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</row>
    <row r="1027" spans="3:13" x14ac:dyDescent="0.2"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</row>
    <row r="1028" spans="3:13" x14ac:dyDescent="0.2"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</row>
    <row r="1029" spans="3:13" x14ac:dyDescent="0.2"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</row>
    <row r="1030" spans="3:13" x14ac:dyDescent="0.2"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</row>
    <row r="1031" spans="3:13" x14ac:dyDescent="0.2"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</row>
    <row r="1032" spans="3:13" x14ac:dyDescent="0.2"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</row>
    <row r="1033" spans="3:13" x14ac:dyDescent="0.2"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</row>
    <row r="1034" spans="3:13" x14ac:dyDescent="0.2"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</row>
    <row r="1035" spans="3:13" x14ac:dyDescent="0.2"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</row>
    <row r="1036" spans="3:13" x14ac:dyDescent="0.2"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</row>
    <row r="1037" spans="3:13" x14ac:dyDescent="0.2"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</row>
    <row r="1038" spans="3:13" x14ac:dyDescent="0.2"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</row>
    <row r="1039" spans="3:13" x14ac:dyDescent="0.2"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</row>
    <row r="1040" spans="3:13" x14ac:dyDescent="0.2"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</row>
    <row r="1041" spans="3:13" x14ac:dyDescent="0.2"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</row>
    <row r="1042" spans="3:13" x14ac:dyDescent="0.2"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</row>
    <row r="1043" spans="3:13" x14ac:dyDescent="0.2"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</row>
    <row r="1044" spans="3:13" x14ac:dyDescent="0.2"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</row>
    <row r="1045" spans="3:13" x14ac:dyDescent="0.2"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</row>
    <row r="1046" spans="3:13" x14ac:dyDescent="0.2"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</row>
    <row r="1047" spans="3:13" x14ac:dyDescent="0.2"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</row>
    <row r="1048" spans="3:13" x14ac:dyDescent="0.2"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</row>
    <row r="1049" spans="3:13" x14ac:dyDescent="0.2"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</row>
    <row r="1050" spans="3:13" x14ac:dyDescent="0.2"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</row>
    <row r="1051" spans="3:13" x14ac:dyDescent="0.2"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</row>
    <row r="1052" spans="3:13" x14ac:dyDescent="0.2"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</row>
    <row r="1053" spans="3:13" x14ac:dyDescent="0.2"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</row>
    <row r="1054" spans="3:13" x14ac:dyDescent="0.2"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</row>
    <row r="1055" spans="3:13" x14ac:dyDescent="0.2"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</row>
    <row r="1056" spans="3:13" x14ac:dyDescent="0.2"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</row>
    <row r="1057" spans="3:13" x14ac:dyDescent="0.2"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</row>
    <row r="1058" spans="3:13" x14ac:dyDescent="0.2"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</row>
    <row r="1059" spans="3:13" x14ac:dyDescent="0.2"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</row>
    <row r="1060" spans="3:13" x14ac:dyDescent="0.2"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</row>
    <row r="1061" spans="3:13" x14ac:dyDescent="0.2"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</row>
    <row r="1062" spans="3:13" x14ac:dyDescent="0.2"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</row>
    <row r="1063" spans="3:13" x14ac:dyDescent="0.2"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</row>
    <row r="1064" spans="3:13" x14ac:dyDescent="0.2"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</row>
    <row r="1065" spans="3:13" x14ac:dyDescent="0.2"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</row>
    <row r="1066" spans="3:13" x14ac:dyDescent="0.2"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</row>
    <row r="1067" spans="3:13" x14ac:dyDescent="0.2"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</row>
    <row r="1068" spans="3:13" x14ac:dyDescent="0.2"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</row>
    <row r="1069" spans="3:13" x14ac:dyDescent="0.2"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</row>
    <row r="1070" spans="3:13" x14ac:dyDescent="0.2"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</row>
    <row r="1071" spans="3:13" x14ac:dyDescent="0.2"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</row>
    <row r="1072" spans="3:13" x14ac:dyDescent="0.2"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</row>
    <row r="1073" spans="3:13" x14ac:dyDescent="0.2"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</row>
    <row r="1074" spans="3:13" x14ac:dyDescent="0.2"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</row>
    <row r="1075" spans="3:13" x14ac:dyDescent="0.2"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</row>
    <row r="1076" spans="3:13" x14ac:dyDescent="0.2"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</row>
    <row r="1077" spans="3:13" x14ac:dyDescent="0.2"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</row>
    <row r="1078" spans="3:13" x14ac:dyDescent="0.2"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</row>
    <row r="1079" spans="3:13" x14ac:dyDescent="0.2"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</row>
    <row r="1080" spans="3:13" x14ac:dyDescent="0.2"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</row>
    <row r="1081" spans="3:13" x14ac:dyDescent="0.2"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</row>
    <row r="1082" spans="3:13" x14ac:dyDescent="0.2"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</row>
    <row r="1083" spans="3:13" x14ac:dyDescent="0.2"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</row>
    <row r="1084" spans="3:13" x14ac:dyDescent="0.2"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</row>
    <row r="1085" spans="3:13" x14ac:dyDescent="0.2"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</row>
    <row r="1086" spans="3:13" x14ac:dyDescent="0.2"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</row>
    <row r="1087" spans="3:13" x14ac:dyDescent="0.2"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</row>
    <row r="1088" spans="3:13" x14ac:dyDescent="0.2"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</row>
    <row r="1089" spans="3:13" x14ac:dyDescent="0.2"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</row>
    <row r="1090" spans="3:13" x14ac:dyDescent="0.2"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</row>
    <row r="1091" spans="3:13" x14ac:dyDescent="0.2"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</row>
    <row r="1092" spans="3:13" x14ac:dyDescent="0.2"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</row>
    <row r="1093" spans="3:13" x14ac:dyDescent="0.2"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</row>
    <row r="1094" spans="3:13" x14ac:dyDescent="0.2"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</row>
    <row r="1095" spans="3:13" x14ac:dyDescent="0.2"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</row>
    <row r="1096" spans="3:13" x14ac:dyDescent="0.2"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</row>
    <row r="1097" spans="3:13" x14ac:dyDescent="0.2"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</row>
    <row r="1098" spans="3:13" x14ac:dyDescent="0.2"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</row>
    <row r="1099" spans="3:13" x14ac:dyDescent="0.2"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</row>
    <row r="1100" spans="3:13" x14ac:dyDescent="0.2"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</row>
    <row r="1101" spans="3:13" x14ac:dyDescent="0.2"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</row>
    <row r="1102" spans="3:13" x14ac:dyDescent="0.2"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</row>
    <row r="1103" spans="3:13" x14ac:dyDescent="0.2"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</row>
    <row r="1104" spans="3:13" x14ac:dyDescent="0.2"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</row>
    <row r="1105" spans="3:13" x14ac:dyDescent="0.2"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</row>
    <row r="1106" spans="3:13" x14ac:dyDescent="0.2"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</row>
    <row r="1107" spans="3:13" x14ac:dyDescent="0.2"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</row>
    <row r="1108" spans="3:13" x14ac:dyDescent="0.2"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</row>
    <row r="1109" spans="3:13" x14ac:dyDescent="0.2"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</row>
    <row r="1110" spans="3:13" x14ac:dyDescent="0.2"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</row>
    <row r="1111" spans="3:13" x14ac:dyDescent="0.2"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</row>
    <row r="1112" spans="3:13" x14ac:dyDescent="0.2"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</row>
    <row r="1113" spans="3:13" x14ac:dyDescent="0.2"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</row>
    <row r="1114" spans="3:13" x14ac:dyDescent="0.2"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</row>
    <row r="1115" spans="3:13" x14ac:dyDescent="0.2"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</row>
    <row r="1116" spans="3:13" x14ac:dyDescent="0.2"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</row>
    <row r="1117" spans="3:13" x14ac:dyDescent="0.2"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</row>
    <row r="1118" spans="3:13" x14ac:dyDescent="0.2"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</row>
    <row r="1119" spans="3:13" x14ac:dyDescent="0.2"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</row>
    <row r="1120" spans="3:13" x14ac:dyDescent="0.2"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</row>
    <row r="1121" spans="3:13" x14ac:dyDescent="0.2"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</row>
    <row r="1122" spans="3:13" x14ac:dyDescent="0.2"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</row>
    <row r="1123" spans="3:13" x14ac:dyDescent="0.2"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</row>
    <row r="1124" spans="3:13" x14ac:dyDescent="0.2"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</row>
    <row r="1125" spans="3:13" x14ac:dyDescent="0.2"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</row>
    <row r="1126" spans="3:13" x14ac:dyDescent="0.2"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</row>
    <row r="1127" spans="3:13" x14ac:dyDescent="0.2"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</row>
    <row r="1128" spans="3:13" x14ac:dyDescent="0.2"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</row>
    <row r="1129" spans="3:13" x14ac:dyDescent="0.2"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</row>
    <row r="1130" spans="3:13" x14ac:dyDescent="0.2"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</row>
    <row r="1131" spans="3:13" x14ac:dyDescent="0.2"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</row>
    <row r="1132" spans="3:13" x14ac:dyDescent="0.2"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</row>
    <row r="1133" spans="3:13" x14ac:dyDescent="0.2"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</row>
    <row r="1134" spans="3:13" x14ac:dyDescent="0.2"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</row>
    <row r="1135" spans="3:13" x14ac:dyDescent="0.2"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</row>
    <row r="1136" spans="3:13" x14ac:dyDescent="0.2"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</row>
    <row r="1137" spans="3:13" x14ac:dyDescent="0.2"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</row>
    <row r="1138" spans="3:13" x14ac:dyDescent="0.2"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</row>
    <row r="1139" spans="3:13" x14ac:dyDescent="0.2"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</row>
    <row r="1140" spans="3:13" x14ac:dyDescent="0.2"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</row>
    <row r="1141" spans="3:13" x14ac:dyDescent="0.2"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</row>
    <row r="1142" spans="3:13" x14ac:dyDescent="0.2"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</row>
    <row r="1143" spans="3:13" x14ac:dyDescent="0.2"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</row>
    <row r="1144" spans="3:13" x14ac:dyDescent="0.2"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</row>
    <row r="1145" spans="3:13" x14ac:dyDescent="0.2"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</row>
    <row r="1146" spans="3:13" x14ac:dyDescent="0.2"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</row>
    <row r="1147" spans="3:13" x14ac:dyDescent="0.2"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</row>
    <row r="1148" spans="3:13" x14ac:dyDescent="0.2"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</row>
    <row r="1149" spans="3:13" x14ac:dyDescent="0.2"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</row>
    <row r="1150" spans="3:13" x14ac:dyDescent="0.2"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</row>
    <row r="1151" spans="3:13" x14ac:dyDescent="0.2"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</row>
    <row r="1152" spans="3:13" x14ac:dyDescent="0.2"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</row>
    <row r="1153" spans="3:13" x14ac:dyDescent="0.2"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</row>
    <row r="1154" spans="3:13" x14ac:dyDescent="0.2"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</row>
    <row r="1155" spans="3:13" x14ac:dyDescent="0.2"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</row>
    <row r="1156" spans="3:13" x14ac:dyDescent="0.2"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</row>
    <row r="1157" spans="3:13" x14ac:dyDescent="0.2"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</row>
    <row r="1158" spans="3:13" x14ac:dyDescent="0.2"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</row>
    <row r="1159" spans="3:13" x14ac:dyDescent="0.2"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</row>
    <row r="1160" spans="3:13" x14ac:dyDescent="0.2"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</row>
    <row r="1161" spans="3:13" x14ac:dyDescent="0.2"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</row>
    <row r="1162" spans="3:13" x14ac:dyDescent="0.2"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</row>
    <row r="1163" spans="3:13" x14ac:dyDescent="0.2"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</row>
    <row r="1164" spans="3:13" x14ac:dyDescent="0.2"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</row>
    <row r="1165" spans="3:13" x14ac:dyDescent="0.2"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</row>
    <row r="1166" spans="3:13" x14ac:dyDescent="0.2"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</row>
    <row r="1167" spans="3:13" x14ac:dyDescent="0.2"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</row>
    <row r="1168" spans="3:13" x14ac:dyDescent="0.2"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</row>
    <row r="1169" spans="3:13" x14ac:dyDescent="0.2"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</row>
    <row r="1170" spans="3:13" x14ac:dyDescent="0.2"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</row>
    <row r="1171" spans="3:13" x14ac:dyDescent="0.2"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</row>
    <row r="1172" spans="3:13" x14ac:dyDescent="0.2"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</row>
    <row r="1173" spans="3:13" x14ac:dyDescent="0.2"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</row>
    <row r="1174" spans="3:13" x14ac:dyDescent="0.2"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</row>
    <row r="1175" spans="3:13" x14ac:dyDescent="0.2"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</row>
    <row r="1176" spans="3:13" x14ac:dyDescent="0.2"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</row>
    <row r="1177" spans="3:13" x14ac:dyDescent="0.2"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</row>
    <row r="1178" spans="3:13" x14ac:dyDescent="0.2"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</row>
    <row r="1179" spans="3:13" x14ac:dyDescent="0.2"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</row>
    <row r="1180" spans="3:13" x14ac:dyDescent="0.2"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</row>
    <row r="1181" spans="3:13" x14ac:dyDescent="0.2"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</row>
    <row r="1182" spans="3:13" x14ac:dyDescent="0.2"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</row>
    <row r="1183" spans="3:13" x14ac:dyDescent="0.2"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</row>
    <row r="1184" spans="3:13" x14ac:dyDescent="0.2"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</row>
    <row r="1185" spans="3:13" x14ac:dyDescent="0.2"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</row>
    <row r="1186" spans="3:13" x14ac:dyDescent="0.2"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</row>
    <row r="1187" spans="3:13" x14ac:dyDescent="0.2"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</row>
    <row r="1188" spans="3:13" x14ac:dyDescent="0.2"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</row>
    <row r="1189" spans="3:13" x14ac:dyDescent="0.2"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</row>
    <row r="1190" spans="3:13" x14ac:dyDescent="0.2"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</row>
    <row r="1191" spans="3:13" x14ac:dyDescent="0.2"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</row>
    <row r="1192" spans="3:13" x14ac:dyDescent="0.2"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</row>
    <row r="1193" spans="3:13" x14ac:dyDescent="0.2"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</row>
    <row r="1194" spans="3:13" x14ac:dyDescent="0.2"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</row>
    <row r="1195" spans="3:13" x14ac:dyDescent="0.2"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</row>
    <row r="1196" spans="3:13" x14ac:dyDescent="0.2"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</row>
    <row r="1197" spans="3:13" x14ac:dyDescent="0.2"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</row>
    <row r="1198" spans="3:13" x14ac:dyDescent="0.2"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</row>
    <row r="1199" spans="3:13" x14ac:dyDescent="0.2"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</row>
    <row r="1200" spans="3:13" x14ac:dyDescent="0.2"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</row>
    <row r="1201" spans="3:13" x14ac:dyDescent="0.2"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</row>
    <row r="1202" spans="3:13" x14ac:dyDescent="0.2"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</row>
    <row r="1203" spans="3:13" x14ac:dyDescent="0.2"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</row>
    <row r="1204" spans="3:13" x14ac:dyDescent="0.2"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</row>
    <row r="1205" spans="3:13" x14ac:dyDescent="0.2"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</row>
    <row r="1206" spans="3:13" x14ac:dyDescent="0.2"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</row>
    <row r="1207" spans="3:13" x14ac:dyDescent="0.2"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</row>
    <row r="1208" spans="3:13" x14ac:dyDescent="0.2"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</row>
    <row r="1209" spans="3:13" x14ac:dyDescent="0.2"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</row>
    <row r="1210" spans="3:13" x14ac:dyDescent="0.2"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</row>
    <row r="1211" spans="3:13" x14ac:dyDescent="0.2"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</row>
    <row r="1212" spans="3:13" x14ac:dyDescent="0.2"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</row>
    <row r="1213" spans="3:13" x14ac:dyDescent="0.2"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</row>
    <row r="1214" spans="3:13" x14ac:dyDescent="0.2"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</row>
    <row r="1215" spans="3:13" x14ac:dyDescent="0.2"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</row>
    <row r="1216" spans="3:13" x14ac:dyDescent="0.2"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</row>
    <row r="1217" spans="3:13" x14ac:dyDescent="0.2"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</row>
    <row r="1218" spans="3:13" x14ac:dyDescent="0.2"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</row>
    <row r="1219" spans="3:13" x14ac:dyDescent="0.2"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</row>
    <row r="1220" spans="3:13" x14ac:dyDescent="0.2"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</row>
    <row r="1221" spans="3:13" x14ac:dyDescent="0.2"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</row>
    <row r="1222" spans="3:13" x14ac:dyDescent="0.2"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</row>
    <row r="1223" spans="3:13" x14ac:dyDescent="0.2"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</row>
    <row r="1224" spans="3:13" x14ac:dyDescent="0.2"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</row>
    <row r="1225" spans="3:13" x14ac:dyDescent="0.2"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</row>
    <row r="1226" spans="3:13" x14ac:dyDescent="0.2"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  <c r="M1226" s="17"/>
    </row>
    <row r="1227" spans="3:13" x14ac:dyDescent="0.2"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  <c r="M1227" s="17"/>
    </row>
    <row r="1228" spans="3:13" x14ac:dyDescent="0.2"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  <c r="M1228" s="17"/>
    </row>
    <row r="1229" spans="3:13" x14ac:dyDescent="0.2"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  <c r="M1229" s="17"/>
    </row>
    <row r="1230" spans="3:13" x14ac:dyDescent="0.2"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  <c r="M1230" s="17"/>
    </row>
    <row r="1231" spans="3:13" x14ac:dyDescent="0.2"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  <c r="M1231" s="17"/>
    </row>
    <row r="1232" spans="3:13" x14ac:dyDescent="0.2"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  <c r="M1232" s="17"/>
    </row>
    <row r="1233" spans="3:13" x14ac:dyDescent="0.2"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  <c r="M1233" s="17"/>
    </row>
    <row r="1234" spans="3:13" x14ac:dyDescent="0.2"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  <c r="M1234" s="17"/>
    </row>
    <row r="1235" spans="3:13" x14ac:dyDescent="0.2"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  <c r="M1235" s="17"/>
    </row>
    <row r="1236" spans="3:13" x14ac:dyDescent="0.2"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  <c r="M1236" s="17"/>
    </row>
    <row r="1237" spans="3:13" x14ac:dyDescent="0.2"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  <c r="M1237" s="17"/>
    </row>
    <row r="1238" spans="3:13" x14ac:dyDescent="0.2"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</row>
    <row r="1239" spans="3:13" x14ac:dyDescent="0.2"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  <c r="M1239" s="17"/>
    </row>
    <row r="1240" spans="3:13" x14ac:dyDescent="0.2"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  <c r="M1240" s="17"/>
    </row>
    <row r="1241" spans="3:13" x14ac:dyDescent="0.2"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  <c r="M1241" s="17"/>
    </row>
    <row r="1242" spans="3:13" x14ac:dyDescent="0.2"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</row>
    <row r="1243" spans="3:13" x14ac:dyDescent="0.2"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</row>
    <row r="1244" spans="3:13" x14ac:dyDescent="0.2"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</row>
    <row r="1245" spans="3:13" x14ac:dyDescent="0.2"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  <c r="M1245" s="17"/>
    </row>
    <row r="1246" spans="3:13" x14ac:dyDescent="0.2"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  <c r="M1246" s="17"/>
    </row>
    <row r="1247" spans="3:13" x14ac:dyDescent="0.2"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  <c r="M1247" s="17"/>
    </row>
    <row r="1248" spans="3:13" x14ac:dyDescent="0.2"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  <c r="M1248" s="17"/>
    </row>
    <row r="1249" spans="3:13" x14ac:dyDescent="0.2"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  <c r="M1249" s="17"/>
    </row>
    <row r="1250" spans="3:13" x14ac:dyDescent="0.2"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  <c r="M1250" s="17"/>
    </row>
    <row r="1251" spans="3:13" x14ac:dyDescent="0.2"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  <c r="M1251" s="17"/>
    </row>
    <row r="1252" spans="3:13" x14ac:dyDescent="0.2"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  <c r="M1252" s="17"/>
    </row>
    <row r="1253" spans="3:13" x14ac:dyDescent="0.2"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  <c r="M1253" s="17"/>
    </row>
    <row r="1254" spans="3:13" x14ac:dyDescent="0.2"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  <c r="M1254" s="17"/>
    </row>
    <row r="1255" spans="3:13" x14ac:dyDescent="0.2"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  <c r="M1255" s="17"/>
    </row>
    <row r="1256" spans="3:13" x14ac:dyDescent="0.2"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  <c r="M1256" s="17"/>
    </row>
    <row r="1257" spans="3:13" x14ac:dyDescent="0.2"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  <c r="M1257" s="17"/>
    </row>
    <row r="1258" spans="3:13" x14ac:dyDescent="0.2"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</row>
    <row r="1259" spans="3:13" x14ac:dyDescent="0.2"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  <c r="M1259" s="17"/>
    </row>
    <row r="1260" spans="3:13" x14ac:dyDescent="0.2"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  <c r="M1260" s="17"/>
    </row>
    <row r="1261" spans="3:13" x14ac:dyDescent="0.2"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  <c r="M1261" s="17"/>
    </row>
    <row r="1262" spans="3:13" x14ac:dyDescent="0.2"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  <c r="M1262" s="17"/>
    </row>
    <row r="1263" spans="3:13" x14ac:dyDescent="0.2"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  <c r="M1263" s="17"/>
    </row>
    <row r="1264" spans="3:13" x14ac:dyDescent="0.2"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  <c r="M1264" s="17"/>
    </row>
    <row r="1265" spans="3:13" x14ac:dyDescent="0.2"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  <c r="M1265" s="17"/>
    </row>
    <row r="1266" spans="3:13" x14ac:dyDescent="0.2"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  <c r="M1266" s="17"/>
    </row>
    <row r="1267" spans="3:13" x14ac:dyDescent="0.2"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  <c r="M1267" s="17"/>
    </row>
    <row r="1268" spans="3:13" x14ac:dyDescent="0.2"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</row>
    <row r="1269" spans="3:13" x14ac:dyDescent="0.2"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  <c r="M1269" s="17"/>
    </row>
    <row r="1270" spans="3:13" x14ac:dyDescent="0.2"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  <c r="M1270" s="17"/>
    </row>
    <row r="1271" spans="3:13" x14ac:dyDescent="0.2"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  <c r="M1271" s="17"/>
    </row>
    <row r="1272" spans="3:13" x14ac:dyDescent="0.2"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  <c r="M1272" s="17"/>
    </row>
    <row r="1273" spans="3:13" x14ac:dyDescent="0.2"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  <c r="M1273" s="17"/>
    </row>
    <row r="1274" spans="3:13" x14ac:dyDescent="0.2"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  <c r="M1274" s="17"/>
    </row>
    <row r="1275" spans="3:13" x14ac:dyDescent="0.2"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  <c r="M1275" s="17"/>
    </row>
    <row r="1276" spans="3:13" x14ac:dyDescent="0.2"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  <c r="M1276" s="17"/>
    </row>
    <row r="1277" spans="3:13" x14ac:dyDescent="0.2"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  <c r="M1277" s="17"/>
    </row>
    <row r="1278" spans="3:13" x14ac:dyDescent="0.2"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  <c r="M1278" s="17"/>
    </row>
    <row r="1279" spans="3:13" x14ac:dyDescent="0.2"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  <c r="M1279" s="17"/>
    </row>
    <row r="1280" spans="3:13" x14ac:dyDescent="0.2"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  <c r="M1280" s="17"/>
    </row>
    <row r="1281" spans="3:13" x14ac:dyDescent="0.2"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  <c r="M1281" s="17"/>
    </row>
    <row r="1282" spans="3:13" x14ac:dyDescent="0.2"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  <c r="M1282" s="17"/>
    </row>
    <row r="1283" spans="3:13" x14ac:dyDescent="0.2"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</row>
    <row r="1284" spans="3:13" x14ac:dyDescent="0.2"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  <c r="M1284" s="17"/>
    </row>
    <row r="1285" spans="3:13" x14ac:dyDescent="0.2"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  <c r="M1285" s="17"/>
    </row>
    <row r="1286" spans="3:13" x14ac:dyDescent="0.2"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  <c r="M1286" s="17"/>
    </row>
    <row r="1287" spans="3:13" x14ac:dyDescent="0.2"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  <c r="M1287" s="17"/>
    </row>
    <row r="1288" spans="3:13" x14ac:dyDescent="0.2"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  <c r="M1288" s="17"/>
    </row>
    <row r="1289" spans="3:13" x14ac:dyDescent="0.2"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  <c r="M1289" s="17"/>
    </row>
    <row r="1290" spans="3:13" x14ac:dyDescent="0.2"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  <c r="M1290" s="17"/>
    </row>
    <row r="1291" spans="3:13" x14ac:dyDescent="0.2"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  <c r="M1291" s="17"/>
    </row>
    <row r="1292" spans="3:13" x14ac:dyDescent="0.2"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  <c r="M1292" s="17"/>
    </row>
    <row r="1293" spans="3:13" x14ac:dyDescent="0.2"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  <c r="M1293" s="17"/>
    </row>
    <row r="1294" spans="3:13" x14ac:dyDescent="0.2"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  <c r="M1294" s="17"/>
    </row>
    <row r="1295" spans="3:13" x14ac:dyDescent="0.2"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  <c r="M1295" s="17"/>
    </row>
    <row r="1296" spans="3:13" x14ac:dyDescent="0.2"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  <c r="M1296" s="17"/>
    </row>
    <row r="1297" spans="3:13" x14ac:dyDescent="0.2"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  <c r="M1297" s="17"/>
    </row>
    <row r="1298" spans="3:13" x14ac:dyDescent="0.2"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  <c r="M1298" s="17"/>
    </row>
    <row r="1299" spans="3:13" x14ac:dyDescent="0.2"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  <c r="M1299" s="17"/>
    </row>
    <row r="1300" spans="3:13" x14ac:dyDescent="0.2"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  <c r="M1300" s="17"/>
    </row>
    <row r="1301" spans="3:13" x14ac:dyDescent="0.2"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</row>
    <row r="1302" spans="3:13" x14ac:dyDescent="0.2"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</row>
    <row r="1303" spans="3:13" x14ac:dyDescent="0.2"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  <c r="M1303" s="17"/>
    </row>
    <row r="1304" spans="3:13" x14ac:dyDescent="0.2"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  <c r="M1304" s="17"/>
    </row>
    <row r="1305" spans="3:13" x14ac:dyDescent="0.2"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  <c r="M1305" s="17"/>
    </row>
    <row r="1306" spans="3:13" x14ac:dyDescent="0.2"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</row>
    <row r="1307" spans="3:13" x14ac:dyDescent="0.2"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  <c r="M1307" s="17"/>
    </row>
    <row r="1308" spans="3:13" x14ac:dyDescent="0.2"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</row>
    <row r="1309" spans="3:13" x14ac:dyDescent="0.2"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</row>
    <row r="1310" spans="3:13" x14ac:dyDescent="0.2"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  <c r="M1310" s="17"/>
    </row>
    <row r="1311" spans="3:13" x14ac:dyDescent="0.2"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  <c r="M1311" s="17"/>
    </row>
    <row r="1312" spans="3:13" x14ac:dyDescent="0.2"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  <c r="M1312" s="17"/>
    </row>
    <row r="1313" spans="3:13" x14ac:dyDescent="0.2"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  <c r="M1313" s="17"/>
    </row>
    <row r="1314" spans="3:13" x14ac:dyDescent="0.2"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  <c r="M1314" s="17"/>
    </row>
    <row r="1315" spans="3:13" x14ac:dyDescent="0.2"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  <c r="M1315" s="17"/>
    </row>
    <row r="1316" spans="3:13" x14ac:dyDescent="0.2"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  <c r="M1316" s="17"/>
    </row>
    <row r="1317" spans="3:13" x14ac:dyDescent="0.2"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  <c r="M1317" s="17"/>
    </row>
    <row r="1318" spans="3:13" x14ac:dyDescent="0.2"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  <c r="M1318" s="17"/>
    </row>
    <row r="1319" spans="3:13" x14ac:dyDescent="0.2"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  <c r="M1319" s="17"/>
    </row>
    <row r="1320" spans="3:13" x14ac:dyDescent="0.2"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</row>
    <row r="1321" spans="3:13" x14ac:dyDescent="0.2"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</row>
    <row r="1322" spans="3:13" x14ac:dyDescent="0.2"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  <c r="M1322" s="17"/>
    </row>
    <row r="1323" spans="3:13" x14ac:dyDescent="0.2"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  <c r="M1323" s="17"/>
    </row>
    <row r="1324" spans="3:13" x14ac:dyDescent="0.2"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  <c r="M1324" s="17"/>
    </row>
    <row r="1325" spans="3:13" x14ac:dyDescent="0.2"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  <c r="M1325" s="17"/>
    </row>
    <row r="1326" spans="3:13" x14ac:dyDescent="0.2"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  <c r="M1326" s="17"/>
    </row>
    <row r="1327" spans="3:13" x14ac:dyDescent="0.2"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  <c r="M1327" s="17"/>
    </row>
    <row r="1328" spans="3:13" x14ac:dyDescent="0.2"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  <c r="M1328" s="17"/>
    </row>
    <row r="1329" spans="3:13" x14ac:dyDescent="0.2"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  <c r="M1329" s="17"/>
    </row>
    <row r="1330" spans="3:13" x14ac:dyDescent="0.2"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  <c r="M1330" s="17"/>
    </row>
    <row r="1331" spans="3:13" x14ac:dyDescent="0.2"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  <c r="M1331" s="17"/>
    </row>
    <row r="1332" spans="3:13" x14ac:dyDescent="0.2"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  <c r="M1332" s="17"/>
    </row>
    <row r="1333" spans="3:13" x14ac:dyDescent="0.2"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  <c r="M1333" s="17"/>
    </row>
    <row r="1334" spans="3:13" x14ac:dyDescent="0.2"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  <c r="M1334" s="17"/>
    </row>
    <row r="1335" spans="3:13" x14ac:dyDescent="0.2"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  <c r="M1335" s="17"/>
    </row>
    <row r="1336" spans="3:13" x14ac:dyDescent="0.2"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  <c r="M1336" s="17"/>
    </row>
    <row r="1337" spans="3:13" x14ac:dyDescent="0.2"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</row>
    <row r="1338" spans="3:13" x14ac:dyDescent="0.2"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</row>
    <row r="1339" spans="3:13" x14ac:dyDescent="0.2"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</row>
    <row r="1340" spans="3:13" x14ac:dyDescent="0.2"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</row>
    <row r="1341" spans="3:13" x14ac:dyDescent="0.2"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</row>
    <row r="1342" spans="3:13" x14ac:dyDescent="0.2"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</row>
    <row r="1343" spans="3:13" x14ac:dyDescent="0.2"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</row>
    <row r="1344" spans="3:13" x14ac:dyDescent="0.2"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</row>
    <row r="1345" spans="3:12" x14ac:dyDescent="0.2"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</row>
    <row r="1346" spans="3:12" x14ac:dyDescent="0.2"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</row>
    <row r="1347" spans="3:12" x14ac:dyDescent="0.2"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</row>
    <row r="1348" spans="3:12" x14ac:dyDescent="0.2"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</row>
    <row r="1349" spans="3:12" x14ac:dyDescent="0.2"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</row>
    <row r="1350" spans="3:12" x14ac:dyDescent="0.2"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</row>
    <row r="1351" spans="3:12" x14ac:dyDescent="0.2"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</row>
    <row r="1352" spans="3:12" x14ac:dyDescent="0.2"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</row>
    <row r="1353" spans="3:12" x14ac:dyDescent="0.2"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</row>
    <row r="1354" spans="3:12" x14ac:dyDescent="0.2"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</row>
    <row r="1355" spans="3:12" x14ac:dyDescent="0.2"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</row>
    <row r="1356" spans="3:12" x14ac:dyDescent="0.2"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</row>
    <row r="1357" spans="3:12" x14ac:dyDescent="0.2"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</row>
    <row r="1358" spans="3:12" x14ac:dyDescent="0.2"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</row>
    <row r="1359" spans="3:12" x14ac:dyDescent="0.2"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</row>
    <row r="1360" spans="3:12" x14ac:dyDescent="0.2"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</row>
    <row r="1361" spans="3:12" x14ac:dyDescent="0.2"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</row>
    <row r="1362" spans="3:12" x14ac:dyDescent="0.2"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</row>
    <row r="1363" spans="3:12" x14ac:dyDescent="0.2"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</row>
    <row r="1364" spans="3:12" x14ac:dyDescent="0.2"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</row>
    <row r="1365" spans="3:12" x14ac:dyDescent="0.2"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</row>
    <row r="1366" spans="3:12" x14ac:dyDescent="0.2">
      <c r="C1366" s="17"/>
      <c r="D1366" s="17"/>
      <c r="E1366" s="17"/>
      <c r="F1366" s="17"/>
      <c r="G1366" s="17"/>
      <c r="H1366" s="17"/>
      <c r="I1366" s="17"/>
      <c r="J1366" s="17"/>
      <c r="K1366" s="17"/>
      <c r="L1366" s="17"/>
    </row>
    <row r="1367" spans="3:12" x14ac:dyDescent="0.2">
      <c r="C1367" s="17"/>
      <c r="D1367" s="17"/>
      <c r="E1367" s="17"/>
      <c r="F1367" s="17"/>
      <c r="G1367" s="17"/>
      <c r="H1367" s="17"/>
      <c r="I1367" s="17"/>
      <c r="J1367" s="17"/>
      <c r="K1367" s="17"/>
      <c r="L1367" s="17"/>
    </row>
    <row r="1368" spans="3:12" x14ac:dyDescent="0.2">
      <c r="C1368" s="17"/>
      <c r="D1368" s="17"/>
      <c r="E1368" s="17"/>
      <c r="F1368" s="17"/>
      <c r="G1368" s="17"/>
      <c r="H1368" s="17"/>
      <c r="I1368" s="17"/>
      <c r="J1368" s="17"/>
      <c r="K1368" s="17"/>
      <c r="L1368" s="17"/>
    </row>
    <row r="1369" spans="3:12" x14ac:dyDescent="0.2">
      <c r="C1369" s="17"/>
      <c r="D1369" s="17"/>
      <c r="E1369" s="17"/>
      <c r="F1369" s="17"/>
      <c r="G1369" s="17"/>
      <c r="H1369" s="17"/>
      <c r="I1369" s="17"/>
      <c r="J1369" s="17"/>
      <c r="K1369" s="17"/>
      <c r="L1369" s="17"/>
    </row>
    <row r="1370" spans="3:12" x14ac:dyDescent="0.2">
      <c r="C1370" s="17"/>
      <c r="D1370" s="17"/>
      <c r="E1370" s="17"/>
      <c r="F1370" s="17"/>
      <c r="G1370" s="17"/>
      <c r="H1370" s="17"/>
      <c r="I1370" s="17"/>
      <c r="J1370" s="17"/>
      <c r="K1370" s="17"/>
      <c r="L1370" s="17"/>
    </row>
    <row r="1371" spans="3:12" x14ac:dyDescent="0.2">
      <c r="C1371" s="17"/>
      <c r="D1371" s="17"/>
      <c r="E1371" s="17"/>
      <c r="F1371" s="17"/>
      <c r="G1371" s="17"/>
      <c r="H1371" s="17"/>
      <c r="I1371" s="17"/>
      <c r="J1371" s="17"/>
      <c r="K1371" s="17"/>
      <c r="L1371" s="17"/>
    </row>
    <row r="1372" spans="3:12" x14ac:dyDescent="0.2">
      <c r="C1372" s="17"/>
      <c r="D1372" s="17"/>
      <c r="E1372" s="17"/>
      <c r="F1372" s="17"/>
      <c r="G1372" s="17"/>
      <c r="H1372" s="17"/>
      <c r="I1372" s="17"/>
      <c r="J1372" s="17"/>
      <c r="K1372" s="17"/>
      <c r="L1372" s="17"/>
    </row>
    <row r="1373" spans="3:12" x14ac:dyDescent="0.2">
      <c r="C1373" s="17"/>
      <c r="D1373" s="17"/>
      <c r="E1373" s="17"/>
      <c r="F1373" s="17"/>
      <c r="G1373" s="17"/>
      <c r="H1373" s="17"/>
      <c r="I1373" s="17"/>
      <c r="J1373" s="17"/>
      <c r="K1373" s="17"/>
      <c r="L1373" s="17"/>
    </row>
    <row r="1374" spans="3:12" x14ac:dyDescent="0.2">
      <c r="C1374" s="17"/>
      <c r="D1374" s="17"/>
      <c r="E1374" s="17"/>
      <c r="F1374" s="17"/>
      <c r="G1374" s="17"/>
      <c r="H1374" s="17"/>
      <c r="I1374" s="17"/>
      <c r="J1374" s="17"/>
      <c r="K1374" s="17"/>
      <c r="L1374" s="17"/>
    </row>
    <row r="1375" spans="3:12" x14ac:dyDescent="0.2"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</row>
    <row r="1376" spans="3:12" x14ac:dyDescent="0.2">
      <c r="C1376" s="17"/>
      <c r="D1376" s="17"/>
      <c r="E1376" s="17"/>
      <c r="F1376" s="17"/>
      <c r="G1376" s="17"/>
      <c r="H1376" s="17"/>
      <c r="I1376" s="17"/>
      <c r="J1376" s="17"/>
      <c r="K1376" s="17"/>
      <c r="L1376" s="17"/>
    </row>
    <row r="1377" spans="3:12" x14ac:dyDescent="0.2">
      <c r="C1377" s="17"/>
      <c r="D1377" s="17"/>
      <c r="E1377" s="17"/>
      <c r="F1377" s="17"/>
      <c r="G1377" s="17"/>
      <c r="H1377" s="17"/>
      <c r="I1377" s="17"/>
      <c r="J1377" s="17"/>
      <c r="K1377" s="17"/>
      <c r="L1377" s="17"/>
    </row>
    <row r="1378" spans="3:12" x14ac:dyDescent="0.2">
      <c r="C1378" s="17"/>
      <c r="D1378" s="17"/>
      <c r="E1378" s="17"/>
      <c r="F1378" s="17"/>
      <c r="G1378" s="17"/>
      <c r="H1378" s="17"/>
      <c r="I1378" s="17"/>
      <c r="J1378" s="17"/>
      <c r="K1378" s="17"/>
      <c r="L1378" s="17"/>
    </row>
    <row r="1379" spans="3:12" x14ac:dyDescent="0.2">
      <c r="C1379" s="17"/>
      <c r="D1379" s="17"/>
      <c r="E1379" s="17"/>
      <c r="F1379" s="17"/>
      <c r="G1379" s="17"/>
      <c r="H1379" s="17"/>
      <c r="I1379" s="17"/>
      <c r="J1379" s="17"/>
      <c r="K1379" s="17"/>
      <c r="L1379" s="17"/>
    </row>
  </sheetData>
  <phoneticPr fontId="0" type="noConversion"/>
  <pageMargins left="0.35" right="0.4" top="0.34" bottom="0.42" header="0.22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8"/>
  <sheetViews>
    <sheetView tabSelected="1" workbookViewId="0">
      <selection activeCell="AI29" sqref="AI29"/>
    </sheetView>
  </sheetViews>
  <sheetFormatPr baseColWidth="10" defaultRowHeight="12.75" x14ac:dyDescent="0.2"/>
  <cols>
    <col min="1" max="1" width="5.7109375" customWidth="1"/>
    <col min="2" max="2" width="30.7109375" customWidth="1"/>
    <col min="3" max="3" width="2.7109375" customWidth="1"/>
    <col min="4" max="4" width="7.7109375" customWidth="1"/>
    <col min="5" max="11" width="5.7109375" customWidth="1"/>
    <col min="12" max="14" width="7.7109375" customWidth="1"/>
    <col min="15" max="35" width="4.7109375" customWidth="1"/>
  </cols>
  <sheetData>
    <row r="1" spans="1:35" ht="25.5" x14ac:dyDescent="0.35">
      <c r="B1" s="8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4" spans="1:35" ht="15.75" x14ac:dyDescent="0.25">
      <c r="B4" s="4"/>
      <c r="C4" s="3"/>
      <c r="D4" s="19" t="s">
        <v>42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32" t="s">
        <v>8</v>
      </c>
      <c r="N4" s="2" t="s">
        <v>9</v>
      </c>
      <c r="O4" s="40">
        <v>2004</v>
      </c>
      <c r="P4" s="40">
        <v>2005</v>
      </c>
      <c r="Q4" s="40">
        <v>2006</v>
      </c>
      <c r="R4" s="40">
        <v>2007</v>
      </c>
      <c r="S4" s="40">
        <v>2008</v>
      </c>
      <c r="T4" s="40">
        <v>2009</v>
      </c>
      <c r="U4" s="40">
        <v>2010</v>
      </c>
      <c r="V4" s="40">
        <v>2011</v>
      </c>
      <c r="W4" s="40">
        <v>2012</v>
      </c>
      <c r="X4" s="40">
        <v>2013</v>
      </c>
      <c r="Y4" s="40">
        <v>2014</v>
      </c>
      <c r="Z4" s="40">
        <v>2015</v>
      </c>
      <c r="AA4" s="40">
        <v>2016</v>
      </c>
      <c r="AB4" s="40">
        <v>2017</v>
      </c>
      <c r="AC4" s="40">
        <v>2018</v>
      </c>
      <c r="AD4" s="40">
        <v>2019</v>
      </c>
      <c r="AE4" s="40">
        <v>2020</v>
      </c>
      <c r="AF4" s="40">
        <v>2021</v>
      </c>
      <c r="AG4" s="40">
        <v>2022</v>
      </c>
      <c r="AH4" s="40">
        <v>2023</v>
      </c>
      <c r="AI4" s="40">
        <v>2024</v>
      </c>
    </row>
    <row r="5" spans="1:35" x14ac:dyDescent="0.2">
      <c r="M5" s="33"/>
    </row>
    <row r="6" spans="1:35" ht="15.75" x14ac:dyDescent="0.25">
      <c r="A6" s="2" t="s">
        <v>21</v>
      </c>
      <c r="B6" s="24" t="s">
        <v>43</v>
      </c>
      <c r="C6" s="25"/>
      <c r="D6" s="26">
        <v>23</v>
      </c>
      <c r="E6" s="26">
        <v>1040</v>
      </c>
      <c r="F6" s="26">
        <v>612</v>
      </c>
      <c r="G6" s="26">
        <v>192</v>
      </c>
      <c r="H6" s="26">
        <v>41</v>
      </c>
      <c r="I6" s="26">
        <v>45</v>
      </c>
      <c r="J6" s="26">
        <v>396</v>
      </c>
      <c r="K6" s="26">
        <v>438</v>
      </c>
      <c r="L6" s="27">
        <v>0.58846153846153848</v>
      </c>
      <c r="M6" s="22">
        <v>1446</v>
      </c>
      <c r="N6" s="28">
        <v>1.3903846153846153</v>
      </c>
      <c r="O6" s="39" t="s">
        <v>60</v>
      </c>
      <c r="P6" s="39" t="s">
        <v>60</v>
      </c>
      <c r="Q6" s="26">
        <v>16</v>
      </c>
      <c r="R6" s="26">
        <v>10</v>
      </c>
      <c r="S6" s="26">
        <v>8</v>
      </c>
      <c r="T6" s="26">
        <v>7</v>
      </c>
      <c r="U6" s="26">
        <v>6</v>
      </c>
      <c r="V6" s="26">
        <v>6</v>
      </c>
      <c r="W6" s="26">
        <v>5</v>
      </c>
      <c r="X6" s="26">
        <v>4</v>
      </c>
      <c r="Y6" s="26">
        <v>5</v>
      </c>
      <c r="Z6" s="26">
        <v>5</v>
      </c>
      <c r="AA6" s="26">
        <v>5</v>
      </c>
      <c r="AB6" s="26">
        <v>4</v>
      </c>
      <c r="AC6" s="26">
        <v>3</v>
      </c>
      <c r="AD6" s="26">
        <v>3</v>
      </c>
      <c r="AE6" s="26">
        <v>2</v>
      </c>
      <c r="AF6" s="26">
        <v>2</v>
      </c>
      <c r="AG6" s="26">
        <v>1</v>
      </c>
      <c r="AH6" s="26">
        <v>1</v>
      </c>
      <c r="AI6" s="26">
        <v>1</v>
      </c>
    </row>
    <row r="7" spans="1:35" ht="15.75" x14ac:dyDescent="0.25">
      <c r="A7" s="2" t="s">
        <v>22</v>
      </c>
      <c r="B7" s="29" t="s">
        <v>33</v>
      </c>
      <c r="C7" s="30"/>
      <c r="D7" s="21">
        <v>27</v>
      </c>
      <c r="E7" s="21">
        <v>1071</v>
      </c>
      <c r="F7" s="21">
        <v>654</v>
      </c>
      <c r="G7" s="21">
        <v>138</v>
      </c>
      <c r="H7" s="21">
        <v>40</v>
      </c>
      <c r="I7" s="21">
        <v>36</v>
      </c>
      <c r="J7" s="21">
        <v>342</v>
      </c>
      <c r="K7" s="21">
        <v>410</v>
      </c>
      <c r="L7" s="31">
        <v>0.61064425770308128</v>
      </c>
      <c r="M7" s="22">
        <v>1406</v>
      </c>
      <c r="N7" s="23">
        <v>1.3127917833800187</v>
      </c>
      <c r="O7" s="21">
        <v>2</v>
      </c>
      <c r="P7" s="21">
        <v>2</v>
      </c>
      <c r="Q7" s="21">
        <v>2</v>
      </c>
      <c r="R7" s="21">
        <v>2</v>
      </c>
      <c r="S7" s="21">
        <v>2</v>
      </c>
      <c r="T7" s="21">
        <v>1</v>
      </c>
      <c r="U7" s="21">
        <v>1</v>
      </c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21">
        <v>1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2</v>
      </c>
      <c r="AH7" s="21">
        <v>2</v>
      </c>
      <c r="AI7" s="21">
        <v>2</v>
      </c>
    </row>
    <row r="8" spans="1:35" ht="15.75" x14ac:dyDescent="0.25">
      <c r="A8" s="2" t="s">
        <v>23</v>
      </c>
      <c r="B8" s="24" t="s">
        <v>14</v>
      </c>
      <c r="C8" s="25"/>
      <c r="D8" s="26">
        <v>25</v>
      </c>
      <c r="E8" s="26">
        <v>1086</v>
      </c>
      <c r="F8" s="26">
        <v>610</v>
      </c>
      <c r="G8" s="26">
        <v>161</v>
      </c>
      <c r="H8" s="26">
        <v>26</v>
      </c>
      <c r="I8" s="26">
        <v>60</v>
      </c>
      <c r="J8" s="26">
        <v>338</v>
      </c>
      <c r="K8" s="26">
        <v>413</v>
      </c>
      <c r="L8" s="27">
        <v>0.56169429097605894</v>
      </c>
      <c r="M8" s="22">
        <v>1359</v>
      </c>
      <c r="N8" s="28">
        <v>1.2513812154696133</v>
      </c>
      <c r="O8" s="26">
        <v>16</v>
      </c>
      <c r="P8" s="26">
        <v>12</v>
      </c>
      <c r="Q8" s="26">
        <v>10</v>
      </c>
      <c r="R8" s="26">
        <v>8</v>
      </c>
      <c r="S8" s="26">
        <v>7</v>
      </c>
      <c r="T8" s="26">
        <v>6</v>
      </c>
      <c r="U8" s="26">
        <v>5</v>
      </c>
      <c r="V8" s="26">
        <v>5</v>
      </c>
      <c r="W8" s="26">
        <v>6</v>
      </c>
      <c r="X8" s="26">
        <v>5</v>
      </c>
      <c r="Y8" s="26">
        <v>4</v>
      </c>
      <c r="Z8" s="26">
        <v>4</v>
      </c>
      <c r="AA8" s="26">
        <v>4</v>
      </c>
      <c r="AB8" s="26">
        <v>5</v>
      </c>
      <c r="AC8" s="26">
        <v>4</v>
      </c>
      <c r="AD8" s="26">
        <v>4</v>
      </c>
      <c r="AE8" s="26">
        <v>4</v>
      </c>
      <c r="AF8" s="26">
        <v>4</v>
      </c>
      <c r="AG8" s="26">
        <v>3</v>
      </c>
      <c r="AH8" s="26">
        <v>3</v>
      </c>
      <c r="AI8" s="26">
        <v>3</v>
      </c>
    </row>
    <row r="9" spans="1:35" ht="15.75" x14ac:dyDescent="0.25">
      <c r="A9" s="2" t="s">
        <v>24</v>
      </c>
      <c r="B9" s="29" t="s">
        <v>52</v>
      </c>
      <c r="C9" s="30"/>
      <c r="D9" s="21">
        <v>22</v>
      </c>
      <c r="E9" s="21">
        <v>743</v>
      </c>
      <c r="F9" s="21">
        <v>496</v>
      </c>
      <c r="G9" s="21">
        <v>153</v>
      </c>
      <c r="H9" s="21">
        <v>43</v>
      </c>
      <c r="I9" s="21">
        <v>72</v>
      </c>
      <c r="J9" s="21">
        <v>298</v>
      </c>
      <c r="K9" s="21">
        <v>482</v>
      </c>
      <c r="L9" s="31">
        <v>0.66756393001345893</v>
      </c>
      <c r="M9" s="22">
        <v>1276</v>
      </c>
      <c r="N9" s="23">
        <v>1.7173620457604306</v>
      </c>
      <c r="O9" s="38" t="s">
        <v>60</v>
      </c>
      <c r="P9" s="38" t="s">
        <v>60</v>
      </c>
      <c r="Q9" s="38" t="s">
        <v>60</v>
      </c>
      <c r="R9" s="38" t="s">
        <v>60</v>
      </c>
      <c r="S9" s="38" t="s">
        <v>60</v>
      </c>
      <c r="T9" s="38" t="s">
        <v>60</v>
      </c>
      <c r="U9" s="38" t="s">
        <v>60</v>
      </c>
      <c r="V9" s="21">
        <v>18</v>
      </c>
      <c r="W9" s="21">
        <v>18</v>
      </c>
      <c r="X9" s="21">
        <v>10</v>
      </c>
      <c r="Y9" s="21">
        <v>9</v>
      </c>
      <c r="Z9" s="21">
        <v>10</v>
      </c>
      <c r="AA9" s="21">
        <v>9</v>
      </c>
      <c r="AB9" s="21">
        <v>7</v>
      </c>
      <c r="AC9" s="21">
        <v>6</v>
      </c>
      <c r="AD9" s="21">
        <v>6</v>
      </c>
      <c r="AE9" s="21">
        <v>6</v>
      </c>
      <c r="AF9" s="21">
        <v>6</v>
      </c>
      <c r="AG9" s="21">
        <v>5</v>
      </c>
      <c r="AH9" s="21">
        <v>5</v>
      </c>
      <c r="AI9" s="21">
        <v>4</v>
      </c>
    </row>
    <row r="10" spans="1:35" ht="15.75" x14ac:dyDescent="0.25">
      <c r="A10" s="2" t="s">
        <v>25</v>
      </c>
      <c r="B10" s="24" t="s">
        <v>18</v>
      </c>
      <c r="C10" s="25"/>
      <c r="D10" s="26">
        <v>25</v>
      </c>
      <c r="E10" s="26">
        <v>1031</v>
      </c>
      <c r="F10" s="26">
        <v>601</v>
      </c>
      <c r="G10" s="26">
        <v>148</v>
      </c>
      <c r="H10" s="26">
        <v>35</v>
      </c>
      <c r="I10" s="26">
        <v>26</v>
      </c>
      <c r="J10" s="26">
        <v>352</v>
      </c>
      <c r="K10" s="26">
        <v>323</v>
      </c>
      <c r="L10" s="27">
        <v>0.58292919495635309</v>
      </c>
      <c r="M10" s="22">
        <v>1276</v>
      </c>
      <c r="N10" s="28">
        <v>1.2376333656644034</v>
      </c>
      <c r="O10" s="26">
        <v>9</v>
      </c>
      <c r="P10" s="26">
        <v>9</v>
      </c>
      <c r="Q10" s="26">
        <v>5</v>
      </c>
      <c r="R10" s="26">
        <v>3</v>
      </c>
      <c r="S10" s="26">
        <v>3</v>
      </c>
      <c r="T10" s="26">
        <v>3</v>
      </c>
      <c r="U10" s="26">
        <v>3</v>
      </c>
      <c r="V10" s="26">
        <v>2</v>
      </c>
      <c r="W10" s="26">
        <v>2</v>
      </c>
      <c r="X10" s="26">
        <v>3</v>
      </c>
      <c r="Y10" s="26">
        <v>2</v>
      </c>
      <c r="Z10" s="26">
        <v>2</v>
      </c>
      <c r="AA10" s="26">
        <v>2</v>
      </c>
      <c r="AB10" s="26">
        <v>2</v>
      </c>
      <c r="AC10" s="26">
        <v>2</v>
      </c>
      <c r="AD10" s="26">
        <v>2</v>
      </c>
      <c r="AE10" s="26">
        <v>3</v>
      </c>
      <c r="AF10" s="26">
        <v>3</v>
      </c>
      <c r="AG10" s="26">
        <v>4</v>
      </c>
      <c r="AH10" s="26">
        <v>4</v>
      </c>
      <c r="AI10" s="26">
        <v>5</v>
      </c>
    </row>
    <row r="11" spans="1:35" ht="15.75" x14ac:dyDescent="0.25">
      <c r="A11" s="2" t="s">
        <v>26</v>
      </c>
      <c r="B11" s="29" t="s">
        <v>10</v>
      </c>
      <c r="C11" s="30"/>
      <c r="D11" s="21">
        <v>25</v>
      </c>
      <c r="E11" s="21">
        <v>910</v>
      </c>
      <c r="F11" s="21">
        <v>558</v>
      </c>
      <c r="G11" s="21">
        <v>117</v>
      </c>
      <c r="H11" s="21">
        <v>20</v>
      </c>
      <c r="I11" s="21">
        <v>38</v>
      </c>
      <c r="J11" s="21">
        <v>284</v>
      </c>
      <c r="K11" s="21">
        <v>341</v>
      </c>
      <c r="L11" s="31">
        <v>0.61318681318681323</v>
      </c>
      <c r="M11" s="22">
        <v>1183</v>
      </c>
      <c r="N11" s="23">
        <v>1.3</v>
      </c>
      <c r="O11" s="21">
        <v>1</v>
      </c>
      <c r="P11" s="21">
        <v>1</v>
      </c>
      <c r="Q11" s="21">
        <v>1</v>
      </c>
      <c r="R11" s="21">
        <v>1</v>
      </c>
      <c r="S11" s="21">
        <v>1</v>
      </c>
      <c r="T11" s="21">
        <v>2</v>
      </c>
      <c r="U11" s="21">
        <v>2</v>
      </c>
      <c r="V11" s="21">
        <v>3</v>
      </c>
      <c r="W11" s="21">
        <v>3</v>
      </c>
      <c r="X11" s="21">
        <v>2</v>
      </c>
      <c r="Y11" s="21">
        <v>3</v>
      </c>
      <c r="Z11" s="21">
        <v>3</v>
      </c>
      <c r="AA11" s="21">
        <v>3</v>
      </c>
      <c r="AB11" s="21">
        <v>3</v>
      </c>
      <c r="AC11" s="21">
        <v>5</v>
      </c>
      <c r="AD11" s="21">
        <v>5</v>
      </c>
      <c r="AE11" s="21">
        <v>5</v>
      </c>
      <c r="AF11" s="21">
        <v>5</v>
      </c>
      <c r="AG11" s="21">
        <v>6</v>
      </c>
      <c r="AH11" s="21">
        <v>6</v>
      </c>
      <c r="AI11" s="21">
        <v>6</v>
      </c>
    </row>
    <row r="12" spans="1:35" ht="15.75" x14ac:dyDescent="0.25">
      <c r="A12" s="2" t="s">
        <v>27</v>
      </c>
      <c r="B12" s="24" t="s">
        <v>36</v>
      </c>
      <c r="C12" s="25"/>
      <c r="D12" s="26">
        <v>23</v>
      </c>
      <c r="E12" s="26">
        <v>936</v>
      </c>
      <c r="F12" s="26">
        <v>563</v>
      </c>
      <c r="G12" s="26">
        <v>71</v>
      </c>
      <c r="H12" s="26">
        <v>19</v>
      </c>
      <c r="I12" s="26">
        <v>7</v>
      </c>
      <c r="J12" s="26">
        <v>247</v>
      </c>
      <c r="K12" s="26">
        <v>301</v>
      </c>
      <c r="L12" s="27">
        <v>0.60149572649572647</v>
      </c>
      <c r="M12" s="22">
        <v>1111</v>
      </c>
      <c r="N12" s="28">
        <v>1.186965811965812</v>
      </c>
      <c r="O12" s="26">
        <v>18</v>
      </c>
      <c r="P12" s="26">
        <v>16</v>
      </c>
      <c r="Q12" s="26">
        <v>17</v>
      </c>
      <c r="R12" s="26">
        <v>14</v>
      </c>
      <c r="S12" s="26">
        <v>14</v>
      </c>
      <c r="T12" s="26">
        <v>14</v>
      </c>
      <c r="U12" s="26">
        <v>12</v>
      </c>
      <c r="V12" s="26">
        <v>9</v>
      </c>
      <c r="W12" s="26">
        <v>9</v>
      </c>
      <c r="X12" s="26">
        <v>8</v>
      </c>
      <c r="Y12" s="26">
        <v>8</v>
      </c>
      <c r="Z12" s="26">
        <v>8</v>
      </c>
      <c r="AA12" s="26">
        <v>10</v>
      </c>
      <c r="AB12" s="26">
        <v>10</v>
      </c>
      <c r="AC12" s="26">
        <v>8</v>
      </c>
      <c r="AD12" s="26">
        <v>7</v>
      </c>
      <c r="AE12" s="26">
        <v>7</v>
      </c>
      <c r="AF12" s="26">
        <v>7</v>
      </c>
      <c r="AG12" s="26">
        <v>7</v>
      </c>
      <c r="AH12" s="26">
        <v>7</v>
      </c>
      <c r="AI12" s="26">
        <v>7</v>
      </c>
    </row>
    <row r="13" spans="1:35" ht="15.75" x14ac:dyDescent="0.25">
      <c r="A13" s="2">
        <v>8</v>
      </c>
      <c r="B13" s="29" t="s">
        <v>54</v>
      </c>
      <c r="C13" s="30"/>
      <c r="D13" s="21">
        <v>18</v>
      </c>
      <c r="E13" s="21">
        <v>774</v>
      </c>
      <c r="F13" s="21">
        <v>463</v>
      </c>
      <c r="G13" s="21">
        <v>113</v>
      </c>
      <c r="H13" s="21">
        <v>34</v>
      </c>
      <c r="I13" s="21">
        <v>26</v>
      </c>
      <c r="J13" s="21">
        <v>287</v>
      </c>
      <c r="K13" s="21">
        <v>298</v>
      </c>
      <c r="L13" s="31">
        <v>0.59819121447028423</v>
      </c>
      <c r="M13" s="35">
        <v>1048</v>
      </c>
      <c r="N13" s="23">
        <v>1.3540051679586564</v>
      </c>
      <c r="O13" s="38" t="s">
        <v>60</v>
      </c>
      <c r="P13" s="38" t="s">
        <v>60</v>
      </c>
      <c r="Q13" s="38" t="s">
        <v>60</v>
      </c>
      <c r="R13" s="38" t="s">
        <v>60</v>
      </c>
      <c r="S13" s="38" t="s">
        <v>60</v>
      </c>
      <c r="T13" s="38" t="s">
        <v>60</v>
      </c>
      <c r="U13" s="38" t="s">
        <v>60</v>
      </c>
      <c r="V13" s="38" t="s">
        <v>60</v>
      </c>
      <c r="W13" s="38" t="s">
        <v>60</v>
      </c>
      <c r="X13" s="21" t="s">
        <v>60</v>
      </c>
      <c r="Y13" s="21" t="s">
        <v>60</v>
      </c>
      <c r="Z13" s="38" t="s">
        <v>60</v>
      </c>
      <c r="AA13" s="21">
        <v>16</v>
      </c>
      <c r="AB13" s="21">
        <v>14</v>
      </c>
      <c r="AC13" s="21">
        <v>13</v>
      </c>
      <c r="AD13" s="21">
        <v>12</v>
      </c>
      <c r="AE13" s="21">
        <v>12</v>
      </c>
      <c r="AF13" s="21">
        <v>11</v>
      </c>
      <c r="AG13" s="21">
        <v>9</v>
      </c>
      <c r="AH13" s="21">
        <v>8</v>
      </c>
      <c r="AI13" s="21">
        <v>8</v>
      </c>
    </row>
    <row r="14" spans="1:35" ht="15.75" x14ac:dyDescent="0.25">
      <c r="A14" s="18">
        <v>9</v>
      </c>
      <c r="B14" s="24" t="s">
        <v>58</v>
      </c>
      <c r="C14" s="25"/>
      <c r="D14" s="26">
        <v>19</v>
      </c>
      <c r="E14" s="26">
        <v>757</v>
      </c>
      <c r="F14" s="26">
        <v>460</v>
      </c>
      <c r="G14" s="26">
        <v>114</v>
      </c>
      <c r="H14" s="26">
        <v>21</v>
      </c>
      <c r="I14" s="26">
        <v>39</v>
      </c>
      <c r="J14" s="26">
        <v>286</v>
      </c>
      <c r="K14" s="26">
        <v>289</v>
      </c>
      <c r="L14" s="27">
        <v>0.607661822985469</v>
      </c>
      <c r="M14" s="22">
        <v>1035</v>
      </c>
      <c r="N14" s="28">
        <v>1.3672391017173051</v>
      </c>
      <c r="O14" s="39" t="s">
        <v>60</v>
      </c>
      <c r="P14" s="26" t="s">
        <v>60</v>
      </c>
      <c r="Q14" s="26" t="s">
        <v>60</v>
      </c>
      <c r="R14" s="26" t="s">
        <v>60</v>
      </c>
      <c r="S14" s="26" t="s">
        <v>60</v>
      </c>
      <c r="T14" s="26" t="s">
        <v>60</v>
      </c>
      <c r="U14" s="26" t="s">
        <v>60</v>
      </c>
      <c r="V14" s="26" t="s">
        <v>60</v>
      </c>
      <c r="W14" s="26" t="s">
        <v>60</v>
      </c>
      <c r="X14" s="26" t="s">
        <v>60</v>
      </c>
      <c r="Y14" s="26" t="s">
        <v>60</v>
      </c>
      <c r="Z14" s="26">
        <v>20</v>
      </c>
      <c r="AA14" s="26" t="s">
        <v>60</v>
      </c>
      <c r="AB14" s="26">
        <v>19</v>
      </c>
      <c r="AC14" s="26">
        <v>20</v>
      </c>
      <c r="AD14" s="26">
        <v>18</v>
      </c>
      <c r="AE14" s="26">
        <v>19</v>
      </c>
      <c r="AF14" s="26">
        <v>17</v>
      </c>
      <c r="AG14" s="26">
        <v>11</v>
      </c>
      <c r="AH14" s="26">
        <v>10</v>
      </c>
      <c r="AI14" s="26">
        <v>9</v>
      </c>
    </row>
    <row r="15" spans="1:35" ht="15.75" x14ac:dyDescent="0.25">
      <c r="A15" s="2">
        <v>10</v>
      </c>
      <c r="B15" s="29" t="s">
        <v>66</v>
      </c>
      <c r="C15" s="30"/>
      <c r="D15" s="21">
        <v>13</v>
      </c>
      <c r="E15" s="21">
        <v>609</v>
      </c>
      <c r="F15" s="21">
        <v>434</v>
      </c>
      <c r="G15" s="21">
        <v>86</v>
      </c>
      <c r="H15" s="21">
        <v>32</v>
      </c>
      <c r="I15" s="21">
        <v>39</v>
      </c>
      <c r="J15" s="21">
        <v>285</v>
      </c>
      <c r="K15" s="21">
        <v>302</v>
      </c>
      <c r="L15" s="31">
        <v>0.71264367816091956</v>
      </c>
      <c r="M15" s="22">
        <v>1021</v>
      </c>
      <c r="N15" s="23">
        <v>1.6765188834154352</v>
      </c>
      <c r="O15" s="21" t="s">
        <v>60</v>
      </c>
      <c r="P15" s="21" t="s">
        <v>60</v>
      </c>
      <c r="Q15" s="21" t="s">
        <v>60</v>
      </c>
      <c r="R15" s="38" t="s">
        <v>60</v>
      </c>
      <c r="S15" s="21" t="s">
        <v>60</v>
      </c>
      <c r="T15" s="21" t="s">
        <v>60</v>
      </c>
      <c r="U15" s="21" t="s">
        <v>60</v>
      </c>
      <c r="V15" s="21" t="s">
        <v>60</v>
      </c>
      <c r="W15" s="38" t="s">
        <v>60</v>
      </c>
      <c r="X15" s="38" t="s">
        <v>60</v>
      </c>
      <c r="Y15" s="38" t="s">
        <v>60</v>
      </c>
      <c r="Z15" s="21" t="s">
        <v>60</v>
      </c>
      <c r="AA15" s="21" t="s">
        <v>60</v>
      </c>
      <c r="AB15" s="21" t="s">
        <v>60</v>
      </c>
      <c r="AC15" s="21" t="s">
        <v>60</v>
      </c>
      <c r="AD15" s="21" t="s">
        <v>60</v>
      </c>
      <c r="AE15" s="21" t="s">
        <v>60</v>
      </c>
      <c r="AF15" s="21">
        <v>20</v>
      </c>
      <c r="AG15" s="21">
        <v>14</v>
      </c>
      <c r="AH15" s="21">
        <v>11</v>
      </c>
      <c r="AI15" s="21">
        <v>10</v>
      </c>
    </row>
    <row r="16" spans="1:35" ht="15.75" x14ac:dyDescent="0.25">
      <c r="A16" s="2">
        <v>11</v>
      </c>
      <c r="B16" s="24" t="s">
        <v>49</v>
      </c>
      <c r="C16" s="25"/>
      <c r="D16" s="26">
        <v>20</v>
      </c>
      <c r="E16" s="26">
        <v>717</v>
      </c>
      <c r="F16" s="26">
        <v>416</v>
      </c>
      <c r="G16" s="26">
        <v>137</v>
      </c>
      <c r="H16" s="26">
        <v>27</v>
      </c>
      <c r="I16" s="26">
        <v>51</v>
      </c>
      <c r="J16" s="26">
        <v>257</v>
      </c>
      <c r="K16" s="26">
        <v>346</v>
      </c>
      <c r="L16" s="27">
        <v>0.58019525801952576</v>
      </c>
      <c r="M16" s="22">
        <v>1019</v>
      </c>
      <c r="N16" s="28">
        <v>1.4211994421199443</v>
      </c>
      <c r="O16" s="39" t="s">
        <v>60</v>
      </c>
      <c r="P16" s="39" t="s">
        <v>60</v>
      </c>
      <c r="Q16" s="39" t="s">
        <v>60</v>
      </c>
      <c r="R16" s="39" t="s">
        <v>60</v>
      </c>
      <c r="S16" s="39" t="s">
        <v>60</v>
      </c>
      <c r="T16" s="39" t="s">
        <v>60</v>
      </c>
      <c r="U16" s="26">
        <v>18</v>
      </c>
      <c r="V16" s="26">
        <v>16</v>
      </c>
      <c r="W16" s="26">
        <v>12</v>
      </c>
      <c r="X16" s="26">
        <v>11</v>
      </c>
      <c r="Y16" s="26">
        <v>10</v>
      </c>
      <c r="Z16" s="26">
        <v>11</v>
      </c>
      <c r="AA16" s="26">
        <v>11</v>
      </c>
      <c r="AB16" s="26">
        <v>11</v>
      </c>
      <c r="AC16" s="26">
        <v>11</v>
      </c>
      <c r="AD16" s="26">
        <v>11</v>
      </c>
      <c r="AE16" s="26">
        <v>10</v>
      </c>
      <c r="AF16" s="26">
        <v>8</v>
      </c>
      <c r="AG16" s="26">
        <v>8</v>
      </c>
      <c r="AH16" s="26">
        <v>9</v>
      </c>
      <c r="AI16" s="26">
        <v>11</v>
      </c>
    </row>
    <row r="17" spans="1:36" ht="15.75" x14ac:dyDescent="0.25">
      <c r="A17" s="2" t="s">
        <v>28</v>
      </c>
      <c r="B17" s="29" t="s">
        <v>57</v>
      </c>
      <c r="C17" s="30"/>
      <c r="D17" s="21">
        <v>16</v>
      </c>
      <c r="E17" s="21">
        <v>676</v>
      </c>
      <c r="F17" s="21">
        <v>457</v>
      </c>
      <c r="G17" s="21">
        <v>123</v>
      </c>
      <c r="H17" s="21">
        <v>22</v>
      </c>
      <c r="I17" s="21">
        <v>21</v>
      </c>
      <c r="J17" s="21">
        <v>239</v>
      </c>
      <c r="K17" s="21">
        <v>301</v>
      </c>
      <c r="L17" s="31">
        <v>0.67603550295857984</v>
      </c>
      <c r="M17" s="35">
        <v>997</v>
      </c>
      <c r="N17" s="23">
        <v>1.4748520710059172</v>
      </c>
      <c r="O17" s="38" t="s">
        <v>60</v>
      </c>
      <c r="P17" s="38" t="s">
        <v>60</v>
      </c>
      <c r="Q17" s="38" t="s">
        <v>60</v>
      </c>
      <c r="R17" s="38" t="s">
        <v>60</v>
      </c>
      <c r="S17" s="38" t="s">
        <v>60</v>
      </c>
      <c r="T17" s="38" t="s">
        <v>60</v>
      </c>
      <c r="U17" s="38" t="s">
        <v>60</v>
      </c>
      <c r="V17" s="38" t="s">
        <v>60</v>
      </c>
      <c r="W17" s="38" t="s">
        <v>60</v>
      </c>
      <c r="X17" s="38" t="s">
        <v>60</v>
      </c>
      <c r="Y17" s="21">
        <v>18</v>
      </c>
      <c r="Z17" s="21">
        <v>14</v>
      </c>
      <c r="AA17" s="21">
        <v>12</v>
      </c>
      <c r="AB17" s="21">
        <v>12</v>
      </c>
      <c r="AC17" s="21">
        <v>12</v>
      </c>
      <c r="AD17" s="21">
        <v>14</v>
      </c>
      <c r="AE17" s="21">
        <v>17</v>
      </c>
      <c r="AF17" s="21">
        <v>19</v>
      </c>
      <c r="AG17" s="21">
        <v>16</v>
      </c>
      <c r="AH17" s="21">
        <v>14</v>
      </c>
      <c r="AI17" s="21">
        <v>12</v>
      </c>
    </row>
    <row r="18" spans="1:36" ht="15.75" x14ac:dyDescent="0.25">
      <c r="A18" s="2" t="s">
        <v>29</v>
      </c>
      <c r="B18" s="24" t="s">
        <v>59</v>
      </c>
      <c r="C18" s="25"/>
      <c r="D18" s="26">
        <v>19</v>
      </c>
      <c r="E18" s="26">
        <v>762</v>
      </c>
      <c r="F18" s="26">
        <v>448</v>
      </c>
      <c r="G18" s="26">
        <v>98</v>
      </c>
      <c r="H18" s="26">
        <v>23</v>
      </c>
      <c r="I18" s="26">
        <v>32</v>
      </c>
      <c r="J18" s="26">
        <v>281</v>
      </c>
      <c r="K18" s="26">
        <v>254</v>
      </c>
      <c r="L18" s="27">
        <v>0.5879265091863517</v>
      </c>
      <c r="M18" s="22">
        <v>983</v>
      </c>
      <c r="N18" s="28">
        <v>1.2900262467191601</v>
      </c>
      <c r="O18" s="26" t="s">
        <v>60</v>
      </c>
      <c r="P18" s="26" t="s">
        <v>60</v>
      </c>
      <c r="Q18" s="26" t="s">
        <v>60</v>
      </c>
      <c r="R18" s="26" t="s">
        <v>60</v>
      </c>
      <c r="S18" s="26" t="s">
        <v>60</v>
      </c>
      <c r="T18" s="26" t="s">
        <v>60</v>
      </c>
      <c r="U18" s="26" t="s">
        <v>60</v>
      </c>
      <c r="V18" s="26" t="s">
        <v>60</v>
      </c>
      <c r="W18" s="26" t="s">
        <v>60</v>
      </c>
      <c r="X18" s="26" t="s">
        <v>60</v>
      </c>
      <c r="Y18" s="26" t="s">
        <v>60</v>
      </c>
      <c r="Z18" s="26">
        <v>19</v>
      </c>
      <c r="AA18" s="26">
        <v>18</v>
      </c>
      <c r="AB18" s="26">
        <v>18</v>
      </c>
      <c r="AC18" s="26">
        <v>17</v>
      </c>
      <c r="AD18" s="26">
        <v>17</v>
      </c>
      <c r="AE18" s="26">
        <v>16</v>
      </c>
      <c r="AF18" s="26">
        <v>16</v>
      </c>
      <c r="AG18" s="26">
        <v>13</v>
      </c>
      <c r="AH18" s="26">
        <v>13</v>
      </c>
      <c r="AI18" s="26">
        <v>13</v>
      </c>
    </row>
    <row r="19" spans="1:36" ht="15.75" x14ac:dyDescent="0.25">
      <c r="A19" s="2" t="s">
        <v>30</v>
      </c>
      <c r="B19" s="29" t="s">
        <v>17</v>
      </c>
      <c r="C19" s="30"/>
      <c r="D19" s="21">
        <v>27</v>
      </c>
      <c r="E19" s="21">
        <v>920</v>
      </c>
      <c r="F19" s="21">
        <v>498</v>
      </c>
      <c r="G19" s="21">
        <v>52</v>
      </c>
      <c r="H19" s="21">
        <v>10</v>
      </c>
      <c r="I19" s="21">
        <v>3</v>
      </c>
      <c r="J19" s="21">
        <v>261</v>
      </c>
      <c r="K19" s="21">
        <v>175</v>
      </c>
      <c r="L19" s="31">
        <v>0.54130434782608694</v>
      </c>
      <c r="M19" s="22">
        <v>934</v>
      </c>
      <c r="N19" s="23">
        <v>1.0152173913043478</v>
      </c>
      <c r="O19" s="21">
        <v>8</v>
      </c>
      <c r="P19" s="21">
        <v>8</v>
      </c>
      <c r="Q19" s="21">
        <v>7</v>
      </c>
      <c r="R19" s="21">
        <v>9</v>
      </c>
      <c r="S19" s="21">
        <v>11</v>
      </c>
      <c r="T19" s="21">
        <v>12</v>
      </c>
      <c r="U19" s="21">
        <v>9</v>
      </c>
      <c r="V19" s="21">
        <v>11</v>
      </c>
      <c r="W19" s="21">
        <v>10</v>
      </c>
      <c r="X19" s="21">
        <v>9</v>
      </c>
      <c r="Y19" s="21">
        <v>11</v>
      </c>
      <c r="Z19" s="21">
        <v>13</v>
      </c>
      <c r="AA19" s="21">
        <v>14</v>
      </c>
      <c r="AB19" s="21">
        <v>16</v>
      </c>
      <c r="AC19" s="21">
        <v>16</v>
      </c>
      <c r="AD19" s="21">
        <v>15</v>
      </c>
      <c r="AE19" s="21">
        <v>14</v>
      </c>
      <c r="AF19" s="21">
        <v>15</v>
      </c>
      <c r="AG19" s="21">
        <v>15</v>
      </c>
      <c r="AH19" s="21">
        <v>15</v>
      </c>
      <c r="AI19" s="21">
        <v>14</v>
      </c>
    </row>
    <row r="20" spans="1:36" ht="15.75" x14ac:dyDescent="0.25">
      <c r="A20" s="2" t="s">
        <v>31</v>
      </c>
      <c r="B20" s="24" t="s">
        <v>53</v>
      </c>
      <c r="C20" s="25"/>
      <c r="D20" s="26">
        <v>17</v>
      </c>
      <c r="E20" s="26">
        <v>688</v>
      </c>
      <c r="F20" s="26">
        <v>445</v>
      </c>
      <c r="G20" s="26">
        <v>107</v>
      </c>
      <c r="H20" s="26">
        <v>21</v>
      </c>
      <c r="I20" s="26">
        <v>24</v>
      </c>
      <c r="J20" s="26">
        <v>272</v>
      </c>
      <c r="K20" s="26">
        <v>216</v>
      </c>
      <c r="L20" s="27">
        <v>0.64680232558139539</v>
      </c>
      <c r="M20" s="35">
        <v>933</v>
      </c>
      <c r="N20" s="28">
        <v>1.3561046511627908</v>
      </c>
      <c r="O20" s="39" t="s">
        <v>60</v>
      </c>
      <c r="P20" s="39" t="s">
        <v>60</v>
      </c>
      <c r="Q20" s="39" t="s">
        <v>60</v>
      </c>
      <c r="R20" s="39" t="s">
        <v>60</v>
      </c>
      <c r="S20" s="39" t="s">
        <v>60</v>
      </c>
      <c r="T20" s="39" t="s">
        <v>60</v>
      </c>
      <c r="U20" s="39" t="s">
        <v>60</v>
      </c>
      <c r="V20" s="39" t="s">
        <v>60</v>
      </c>
      <c r="W20" s="39" t="s">
        <v>60</v>
      </c>
      <c r="X20" s="26">
        <v>15</v>
      </c>
      <c r="Y20" s="26">
        <v>12</v>
      </c>
      <c r="Z20" s="26">
        <v>9</v>
      </c>
      <c r="AA20" s="26">
        <v>8</v>
      </c>
      <c r="AB20" s="26">
        <v>8</v>
      </c>
      <c r="AC20" s="26">
        <v>10</v>
      </c>
      <c r="AD20" s="26">
        <v>9</v>
      </c>
      <c r="AE20" s="26">
        <v>9</v>
      </c>
      <c r="AF20" s="26">
        <v>10</v>
      </c>
      <c r="AG20" s="26">
        <v>10</v>
      </c>
      <c r="AH20" s="26">
        <v>12</v>
      </c>
      <c r="AI20" s="26">
        <v>15</v>
      </c>
    </row>
    <row r="21" spans="1:36" ht="15.75" x14ac:dyDescent="0.25">
      <c r="A21" s="2" t="s">
        <v>37</v>
      </c>
      <c r="B21" s="29" t="s">
        <v>35</v>
      </c>
      <c r="C21" s="30"/>
      <c r="D21" s="21">
        <v>25</v>
      </c>
      <c r="E21" s="21">
        <v>925</v>
      </c>
      <c r="F21" s="21">
        <v>488</v>
      </c>
      <c r="G21" s="21">
        <v>45</v>
      </c>
      <c r="H21" s="21">
        <v>10</v>
      </c>
      <c r="I21" s="21">
        <v>6</v>
      </c>
      <c r="J21" s="21">
        <v>231</v>
      </c>
      <c r="K21" s="21">
        <v>203</v>
      </c>
      <c r="L21" s="31">
        <v>0.52756756756756762</v>
      </c>
      <c r="M21" s="22">
        <v>922</v>
      </c>
      <c r="N21" s="23">
        <v>0.99675675675675679</v>
      </c>
      <c r="O21" s="21">
        <v>15</v>
      </c>
      <c r="P21" s="21">
        <v>18</v>
      </c>
      <c r="Q21" s="21">
        <v>19</v>
      </c>
      <c r="R21" s="21" t="s">
        <v>60</v>
      </c>
      <c r="S21" s="21">
        <v>20</v>
      </c>
      <c r="T21" s="21">
        <v>20</v>
      </c>
      <c r="U21" s="21">
        <v>20</v>
      </c>
      <c r="V21" s="21">
        <v>19</v>
      </c>
      <c r="W21" s="21" t="s">
        <v>60</v>
      </c>
      <c r="X21" s="21" t="s">
        <v>60</v>
      </c>
      <c r="Y21" s="21">
        <v>19</v>
      </c>
      <c r="Z21" s="21">
        <v>17</v>
      </c>
      <c r="AA21" s="21">
        <v>19</v>
      </c>
      <c r="AB21" s="21">
        <v>20</v>
      </c>
      <c r="AC21" s="21">
        <v>19</v>
      </c>
      <c r="AD21" s="21">
        <v>20</v>
      </c>
      <c r="AE21" s="21">
        <v>20</v>
      </c>
      <c r="AF21" s="21" t="s">
        <v>60</v>
      </c>
      <c r="AG21" s="38" t="s">
        <v>60</v>
      </c>
      <c r="AH21" s="21">
        <v>17</v>
      </c>
      <c r="AI21" s="21">
        <v>16</v>
      </c>
    </row>
    <row r="22" spans="1:36" ht="15.75" x14ac:dyDescent="0.25">
      <c r="A22" s="2" t="s">
        <v>38</v>
      </c>
      <c r="B22" s="24" t="s">
        <v>48</v>
      </c>
      <c r="C22" s="25"/>
      <c r="D22" s="26">
        <v>17</v>
      </c>
      <c r="E22" s="26">
        <v>779</v>
      </c>
      <c r="F22" s="26">
        <v>449</v>
      </c>
      <c r="G22" s="26">
        <v>81</v>
      </c>
      <c r="H22" s="26">
        <v>6</v>
      </c>
      <c r="I22" s="26">
        <v>7</v>
      </c>
      <c r="J22" s="26">
        <v>243</v>
      </c>
      <c r="K22" s="26">
        <v>194</v>
      </c>
      <c r="L22" s="27">
        <v>0.57637997432605903</v>
      </c>
      <c r="M22" s="22">
        <v>886</v>
      </c>
      <c r="N22" s="28">
        <v>1.1373555840821565</v>
      </c>
      <c r="O22" s="39" t="s">
        <v>60</v>
      </c>
      <c r="P22" s="39" t="s">
        <v>60</v>
      </c>
      <c r="Q22" s="39" t="s">
        <v>60</v>
      </c>
      <c r="R22" s="26">
        <v>19</v>
      </c>
      <c r="S22" s="26">
        <v>13</v>
      </c>
      <c r="T22" s="26">
        <v>13</v>
      </c>
      <c r="U22" s="26">
        <v>10</v>
      </c>
      <c r="V22" s="26">
        <v>8</v>
      </c>
      <c r="W22" s="26">
        <v>7</v>
      </c>
      <c r="X22" s="26">
        <v>7</v>
      </c>
      <c r="Y22" s="26">
        <v>7</v>
      </c>
      <c r="Z22" s="26">
        <v>7</v>
      </c>
      <c r="AA22" s="26">
        <v>6</v>
      </c>
      <c r="AB22" s="26">
        <v>6</v>
      </c>
      <c r="AC22" s="26">
        <v>7</v>
      </c>
      <c r="AD22" s="26">
        <v>8</v>
      </c>
      <c r="AE22" s="26">
        <v>8</v>
      </c>
      <c r="AF22" s="26">
        <v>9</v>
      </c>
      <c r="AG22" s="26">
        <v>12</v>
      </c>
      <c r="AH22" s="26">
        <v>16</v>
      </c>
      <c r="AI22" s="26">
        <v>17</v>
      </c>
    </row>
    <row r="23" spans="1:36" ht="15.75" x14ac:dyDescent="0.25">
      <c r="A23" s="2" t="s">
        <v>39</v>
      </c>
      <c r="B23" s="29" t="s">
        <v>19</v>
      </c>
      <c r="C23" s="30"/>
      <c r="D23" s="21">
        <v>26</v>
      </c>
      <c r="E23" s="21">
        <v>1046</v>
      </c>
      <c r="F23" s="21">
        <v>507</v>
      </c>
      <c r="G23" s="21">
        <v>43</v>
      </c>
      <c r="H23" s="21">
        <v>9</v>
      </c>
      <c r="I23" s="21">
        <v>1</v>
      </c>
      <c r="J23" s="21">
        <v>188</v>
      </c>
      <c r="K23" s="21">
        <v>186</v>
      </c>
      <c r="L23" s="31">
        <v>0.48470363288718932</v>
      </c>
      <c r="M23" s="22">
        <v>881</v>
      </c>
      <c r="N23" s="23">
        <v>0.84225621414913954</v>
      </c>
      <c r="O23" s="21">
        <v>12</v>
      </c>
      <c r="P23" s="21">
        <v>11</v>
      </c>
      <c r="Q23" s="21">
        <v>15</v>
      </c>
      <c r="R23" s="21">
        <v>13</v>
      </c>
      <c r="S23" s="21">
        <v>15</v>
      </c>
      <c r="T23" s="21">
        <v>16</v>
      </c>
      <c r="U23" s="21">
        <v>15</v>
      </c>
      <c r="V23" s="21">
        <v>17</v>
      </c>
      <c r="W23" s="21">
        <v>14</v>
      </c>
      <c r="X23" s="21">
        <v>16</v>
      </c>
      <c r="Y23" s="21">
        <v>14</v>
      </c>
      <c r="Z23" s="21">
        <v>16</v>
      </c>
      <c r="AA23" s="21">
        <v>17</v>
      </c>
      <c r="AB23" s="21">
        <v>17</v>
      </c>
      <c r="AC23" s="21">
        <v>18</v>
      </c>
      <c r="AD23" s="21">
        <v>19</v>
      </c>
      <c r="AE23" s="21" t="s">
        <v>60</v>
      </c>
      <c r="AF23" s="21" t="s">
        <v>60</v>
      </c>
      <c r="AG23" s="38" t="s">
        <v>60</v>
      </c>
      <c r="AH23" s="21">
        <v>18</v>
      </c>
      <c r="AI23" s="21">
        <v>18</v>
      </c>
    </row>
    <row r="24" spans="1:36" ht="15.75" x14ac:dyDescent="0.25">
      <c r="A24" s="2" t="s">
        <v>40</v>
      </c>
      <c r="B24" s="24" t="s">
        <v>77</v>
      </c>
      <c r="C24" s="25"/>
      <c r="D24" s="26">
        <v>16</v>
      </c>
      <c r="E24" s="26">
        <v>678</v>
      </c>
      <c r="F24" s="26">
        <v>404</v>
      </c>
      <c r="G24" s="26">
        <v>97</v>
      </c>
      <c r="H24" s="26">
        <v>25</v>
      </c>
      <c r="I24" s="26">
        <v>25</v>
      </c>
      <c r="J24" s="26">
        <v>254</v>
      </c>
      <c r="K24" s="26">
        <v>201</v>
      </c>
      <c r="L24" s="26">
        <v>0.59599999999999997</v>
      </c>
      <c r="M24" s="22">
        <v>859</v>
      </c>
      <c r="N24" s="26">
        <v>1.27</v>
      </c>
      <c r="O24" s="26" t="s">
        <v>60</v>
      </c>
      <c r="P24" s="26" t="s">
        <v>60</v>
      </c>
      <c r="Q24" s="26" t="s">
        <v>60</v>
      </c>
      <c r="R24" s="26" t="s">
        <v>60</v>
      </c>
      <c r="S24" s="26" t="s">
        <v>60</v>
      </c>
      <c r="T24" s="26" t="s">
        <v>60</v>
      </c>
      <c r="U24" s="26" t="s">
        <v>60</v>
      </c>
      <c r="V24" s="26" t="s">
        <v>60</v>
      </c>
      <c r="W24" s="26" t="s">
        <v>60</v>
      </c>
      <c r="X24" s="26" t="s">
        <v>60</v>
      </c>
      <c r="Y24" s="26" t="s">
        <v>60</v>
      </c>
      <c r="Z24" s="26" t="s">
        <v>60</v>
      </c>
      <c r="AA24" s="26" t="s">
        <v>60</v>
      </c>
      <c r="AB24" s="26" t="s">
        <v>60</v>
      </c>
      <c r="AC24" s="26" t="s">
        <v>60</v>
      </c>
      <c r="AD24" s="26" t="s">
        <v>60</v>
      </c>
      <c r="AE24" s="26" t="s">
        <v>60</v>
      </c>
      <c r="AF24" s="26" t="s">
        <v>60</v>
      </c>
      <c r="AG24" s="26" t="s">
        <v>60</v>
      </c>
      <c r="AH24" s="26" t="s">
        <v>60</v>
      </c>
      <c r="AI24" s="26">
        <v>19</v>
      </c>
    </row>
    <row r="25" spans="1:36" ht="15.75" x14ac:dyDescent="0.25">
      <c r="A25" s="2" t="s">
        <v>41</v>
      </c>
      <c r="B25" s="29" t="s">
        <v>50</v>
      </c>
      <c r="C25" s="30"/>
      <c r="D25" s="21">
        <v>19</v>
      </c>
      <c r="E25" s="21">
        <v>698</v>
      </c>
      <c r="F25" s="21">
        <v>420</v>
      </c>
      <c r="G25" s="21">
        <v>85</v>
      </c>
      <c r="H25" s="21">
        <v>19</v>
      </c>
      <c r="I25" s="21">
        <v>8</v>
      </c>
      <c r="J25" s="21">
        <v>202</v>
      </c>
      <c r="K25" s="21">
        <v>222</v>
      </c>
      <c r="L25" s="31">
        <v>0.60171919770773641</v>
      </c>
      <c r="M25" s="22">
        <v>844</v>
      </c>
      <c r="N25" s="23">
        <v>1.2091690544412608</v>
      </c>
      <c r="O25" s="38" t="s">
        <v>60</v>
      </c>
      <c r="P25" s="38" t="s">
        <v>60</v>
      </c>
      <c r="Q25" s="38" t="s">
        <v>60</v>
      </c>
      <c r="R25" s="38" t="s">
        <v>60</v>
      </c>
      <c r="S25" s="38" t="s">
        <v>60</v>
      </c>
      <c r="T25" s="38" t="s">
        <v>60</v>
      </c>
      <c r="U25" s="38" t="s">
        <v>60</v>
      </c>
      <c r="V25" s="21">
        <v>20</v>
      </c>
      <c r="W25" s="21">
        <v>20</v>
      </c>
      <c r="X25" s="21">
        <v>19</v>
      </c>
      <c r="Y25" s="21">
        <v>16</v>
      </c>
      <c r="Z25" s="21">
        <v>15</v>
      </c>
      <c r="AA25" s="21">
        <v>15</v>
      </c>
      <c r="AB25" s="21">
        <v>15</v>
      </c>
      <c r="AC25" s="21">
        <v>15</v>
      </c>
      <c r="AD25" s="21">
        <v>13</v>
      </c>
      <c r="AE25" s="21">
        <v>13</v>
      </c>
      <c r="AF25" s="21">
        <v>12</v>
      </c>
      <c r="AG25" s="21">
        <v>17</v>
      </c>
      <c r="AH25" s="21">
        <v>19</v>
      </c>
      <c r="AI25" s="21">
        <v>20</v>
      </c>
    </row>
    <row r="26" spans="1:36" ht="15.75" x14ac:dyDescent="0.25">
      <c r="A26" s="32"/>
      <c r="B26" s="32"/>
      <c r="C26" s="3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3"/>
      <c r="R26" s="33"/>
      <c r="S26" s="22"/>
      <c r="T26" s="22"/>
      <c r="U26" s="22"/>
      <c r="V26" s="2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6" ht="15.75" x14ac:dyDescent="0.25">
      <c r="A27" s="41" t="s">
        <v>44</v>
      </c>
      <c r="B27" s="29" t="s">
        <v>34</v>
      </c>
      <c r="C27" s="30"/>
      <c r="D27" s="21">
        <v>19</v>
      </c>
      <c r="E27" s="21">
        <v>747</v>
      </c>
      <c r="F27" s="21">
        <v>387</v>
      </c>
      <c r="G27" s="21">
        <v>62</v>
      </c>
      <c r="H27" s="21">
        <v>21</v>
      </c>
      <c r="I27" s="21">
        <v>31</v>
      </c>
      <c r="J27" s="21">
        <v>199</v>
      </c>
      <c r="K27" s="21">
        <v>252</v>
      </c>
      <c r="L27" s="31">
        <v>0.51807228915662651</v>
      </c>
      <c r="M27" s="22">
        <v>838</v>
      </c>
      <c r="N27" s="23">
        <v>1.1218206157965194</v>
      </c>
      <c r="O27" s="21">
        <v>7</v>
      </c>
      <c r="P27" s="21">
        <v>4</v>
      </c>
      <c r="Q27" s="21">
        <v>4</v>
      </c>
      <c r="R27" s="21">
        <v>4</v>
      </c>
      <c r="S27" s="21">
        <v>4</v>
      </c>
      <c r="T27" s="21">
        <v>4</v>
      </c>
      <c r="U27" s="21">
        <v>4</v>
      </c>
      <c r="V27" s="21">
        <v>4</v>
      </c>
      <c r="W27" s="21">
        <v>4</v>
      </c>
      <c r="X27" s="21">
        <v>6</v>
      </c>
      <c r="Y27" s="21">
        <v>6</v>
      </c>
      <c r="Z27" s="21">
        <v>6</v>
      </c>
      <c r="AA27" s="21">
        <v>7</v>
      </c>
      <c r="AB27" s="21">
        <v>9</v>
      </c>
      <c r="AC27" s="21">
        <v>9</v>
      </c>
      <c r="AD27" s="21">
        <v>10</v>
      </c>
      <c r="AE27" s="21">
        <v>11</v>
      </c>
      <c r="AF27" s="21">
        <v>13</v>
      </c>
      <c r="AG27" s="21">
        <v>18</v>
      </c>
      <c r="AH27" s="21">
        <v>20</v>
      </c>
      <c r="AI27" s="1" t="s">
        <v>60</v>
      </c>
      <c r="AJ27" s="50"/>
    </row>
    <row r="28" spans="1:36" ht="15.75" x14ac:dyDescent="0.25">
      <c r="A28" s="41" t="s">
        <v>44</v>
      </c>
      <c r="B28" s="24" t="s">
        <v>45</v>
      </c>
      <c r="C28" s="25"/>
      <c r="D28" s="26">
        <v>19</v>
      </c>
      <c r="E28" s="26">
        <v>725</v>
      </c>
      <c r="F28" s="26">
        <v>420</v>
      </c>
      <c r="G28" s="26">
        <v>66</v>
      </c>
      <c r="H28" s="26">
        <v>13</v>
      </c>
      <c r="I28" s="26">
        <v>11</v>
      </c>
      <c r="J28" s="26">
        <v>208</v>
      </c>
      <c r="K28" s="26">
        <v>198</v>
      </c>
      <c r="L28" s="27">
        <v>0.57931034482758625</v>
      </c>
      <c r="M28" s="22">
        <v>828</v>
      </c>
      <c r="N28" s="28">
        <v>1.1420689655172414</v>
      </c>
      <c r="O28" s="39" t="s">
        <v>60</v>
      </c>
      <c r="P28" s="39" t="s">
        <v>60</v>
      </c>
      <c r="Q28" s="39" t="s">
        <v>60</v>
      </c>
      <c r="R28" s="39" t="s">
        <v>60</v>
      </c>
      <c r="S28" s="39" t="s">
        <v>60</v>
      </c>
      <c r="T28" s="39" t="s">
        <v>60</v>
      </c>
      <c r="U28" s="26">
        <v>16</v>
      </c>
      <c r="V28" s="26">
        <v>19</v>
      </c>
      <c r="W28" s="26">
        <v>16</v>
      </c>
      <c r="X28" s="26">
        <v>14</v>
      </c>
      <c r="Y28" s="26">
        <v>13</v>
      </c>
      <c r="Z28" s="26">
        <v>12</v>
      </c>
      <c r="AA28" s="26">
        <v>13</v>
      </c>
      <c r="AB28" s="26">
        <v>13</v>
      </c>
      <c r="AC28" s="26">
        <v>14</v>
      </c>
      <c r="AD28" s="26">
        <v>16</v>
      </c>
      <c r="AE28" s="26">
        <v>15</v>
      </c>
      <c r="AF28" s="26">
        <v>14</v>
      </c>
      <c r="AG28" s="26">
        <v>19</v>
      </c>
      <c r="AH28" s="26" t="s">
        <v>60</v>
      </c>
    </row>
    <row r="29" spans="1:36" ht="15.75" x14ac:dyDescent="0.25">
      <c r="A29" s="41" t="s">
        <v>44</v>
      </c>
      <c r="B29" s="29" t="s">
        <v>65</v>
      </c>
      <c r="C29" s="30"/>
      <c r="D29" s="21">
        <v>17</v>
      </c>
      <c r="E29" s="21"/>
      <c r="F29" s="21"/>
      <c r="G29" s="21"/>
      <c r="H29" s="21"/>
      <c r="I29" s="21"/>
      <c r="J29" s="21"/>
      <c r="K29" s="21"/>
      <c r="L29" s="21"/>
      <c r="M29" s="35">
        <v>828</v>
      </c>
      <c r="N29" s="23"/>
      <c r="O29" s="30"/>
      <c r="P29" s="30"/>
      <c r="Q29" s="30"/>
      <c r="R29" s="30"/>
      <c r="S29" s="21"/>
      <c r="T29" s="21"/>
      <c r="U29" s="21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6" ht="15.75" x14ac:dyDescent="0.25">
      <c r="A30" s="41" t="s">
        <v>44</v>
      </c>
      <c r="B30" s="24" t="s">
        <v>64</v>
      </c>
      <c r="C30" s="25"/>
      <c r="D30" s="26">
        <v>18</v>
      </c>
      <c r="E30" s="26"/>
      <c r="F30" s="26"/>
      <c r="G30" s="26"/>
      <c r="H30" s="26"/>
      <c r="I30" s="26"/>
      <c r="J30" s="26"/>
      <c r="K30" s="26"/>
      <c r="L30" s="26"/>
      <c r="M30" s="35">
        <v>819</v>
      </c>
      <c r="N30" s="28"/>
      <c r="O30" s="25"/>
      <c r="P30" s="25"/>
      <c r="Q30" s="25"/>
      <c r="R30" s="25"/>
      <c r="S30" s="26"/>
      <c r="T30" s="26"/>
      <c r="U30" s="26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6" ht="15.75" x14ac:dyDescent="0.25">
      <c r="A31" s="41" t="s">
        <v>44</v>
      </c>
      <c r="B31" s="29" t="s">
        <v>61</v>
      </c>
      <c r="C31" s="30"/>
      <c r="D31" s="21">
        <v>17</v>
      </c>
      <c r="E31" s="21">
        <v>679</v>
      </c>
      <c r="F31" s="21">
        <v>369</v>
      </c>
      <c r="G31" s="21">
        <v>86</v>
      </c>
      <c r="H31" s="21">
        <v>18</v>
      </c>
      <c r="I31" s="21">
        <v>40</v>
      </c>
      <c r="J31" s="21">
        <v>227</v>
      </c>
      <c r="K31" s="21">
        <v>221</v>
      </c>
      <c r="L31" s="31">
        <v>0.54344624447717227</v>
      </c>
      <c r="M31" s="35">
        <v>818</v>
      </c>
      <c r="N31" s="23">
        <v>1.2047128129602356</v>
      </c>
      <c r="O31" s="21" t="s">
        <v>60</v>
      </c>
      <c r="P31" s="21" t="s">
        <v>60</v>
      </c>
      <c r="Q31" s="21" t="s">
        <v>60</v>
      </c>
      <c r="R31" s="21" t="s">
        <v>60</v>
      </c>
      <c r="S31" s="21" t="s">
        <v>60</v>
      </c>
      <c r="T31" s="21" t="s">
        <v>60</v>
      </c>
      <c r="U31" s="21" t="s">
        <v>60</v>
      </c>
      <c r="V31" s="21" t="s">
        <v>60</v>
      </c>
      <c r="W31" s="21" t="s">
        <v>60</v>
      </c>
      <c r="X31" s="21" t="s">
        <v>60</v>
      </c>
      <c r="Y31" s="21" t="s">
        <v>60</v>
      </c>
      <c r="Z31" s="21" t="s">
        <v>60</v>
      </c>
      <c r="AA31" s="21" t="s">
        <v>60</v>
      </c>
      <c r="AB31" s="21" t="s">
        <v>60</v>
      </c>
      <c r="AC31" s="21" t="s">
        <v>60</v>
      </c>
      <c r="AD31" s="21">
        <v>20</v>
      </c>
      <c r="AE31" s="21">
        <v>18</v>
      </c>
      <c r="AF31" s="21">
        <v>18</v>
      </c>
      <c r="AG31" s="21">
        <v>20</v>
      </c>
      <c r="AH31" s="1" t="s">
        <v>60</v>
      </c>
    </row>
    <row r="32" spans="1:36" ht="15.75" x14ac:dyDescent="0.25">
      <c r="A32" s="41" t="s">
        <v>44</v>
      </c>
      <c r="B32" s="24" t="s">
        <v>76</v>
      </c>
      <c r="C32" s="25"/>
      <c r="D32" s="26">
        <v>16</v>
      </c>
      <c r="E32" s="25"/>
      <c r="F32" s="25"/>
      <c r="G32" s="25"/>
      <c r="H32" s="25"/>
      <c r="I32" s="25"/>
      <c r="J32" s="25"/>
      <c r="K32" s="25"/>
      <c r="L32" s="25"/>
      <c r="M32" s="22">
        <v>775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x14ac:dyDescent="0.25">
      <c r="A33" s="41" t="s">
        <v>44</v>
      </c>
      <c r="B33" s="2" t="s">
        <v>51</v>
      </c>
      <c r="D33" s="1">
        <v>18</v>
      </c>
      <c r="E33" s="1"/>
      <c r="F33" s="1"/>
      <c r="G33" s="1"/>
      <c r="H33" s="1"/>
      <c r="I33" s="1"/>
      <c r="J33" s="1"/>
      <c r="K33" s="1"/>
      <c r="L33" s="1"/>
      <c r="M33" s="22">
        <v>737</v>
      </c>
      <c r="N33" s="1"/>
      <c r="S33" s="1"/>
      <c r="T33" s="1"/>
      <c r="U33" s="1"/>
    </row>
    <row r="34" spans="1:34" ht="15.75" x14ac:dyDescent="0.25">
      <c r="A34" s="41" t="s">
        <v>44</v>
      </c>
      <c r="B34" s="24" t="s">
        <v>75</v>
      </c>
      <c r="C34" s="25"/>
      <c r="D34" s="26">
        <v>17</v>
      </c>
      <c r="E34" s="25"/>
      <c r="F34" s="25"/>
      <c r="G34" s="25"/>
      <c r="H34" s="25"/>
      <c r="I34" s="25"/>
      <c r="J34" s="25"/>
      <c r="K34" s="25"/>
      <c r="L34" s="25"/>
      <c r="M34" s="22">
        <v>723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x14ac:dyDescent="0.25">
      <c r="A35" s="41" t="s">
        <v>44</v>
      </c>
      <c r="B35" s="2" t="s">
        <v>73</v>
      </c>
      <c r="D35" s="1">
        <v>13</v>
      </c>
      <c r="M35" s="22">
        <v>719</v>
      </c>
    </row>
    <row r="36" spans="1:34" ht="15.75" x14ac:dyDescent="0.25">
      <c r="A36" s="41" t="s">
        <v>44</v>
      </c>
      <c r="B36" s="24" t="s">
        <v>71</v>
      </c>
      <c r="C36" s="25"/>
      <c r="D36" s="26">
        <v>16</v>
      </c>
      <c r="E36" s="25"/>
      <c r="F36" s="25"/>
      <c r="G36" s="25"/>
      <c r="H36" s="25"/>
      <c r="I36" s="25"/>
      <c r="J36" s="25"/>
      <c r="K36" s="25"/>
      <c r="L36" s="25"/>
      <c r="M36" s="22">
        <v>706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x14ac:dyDescent="0.25">
      <c r="A37" s="41" t="s">
        <v>44</v>
      </c>
      <c r="B37" s="29" t="s">
        <v>74</v>
      </c>
      <c r="C37" s="30"/>
      <c r="D37" s="21">
        <v>14</v>
      </c>
      <c r="E37" s="30"/>
      <c r="F37" s="30"/>
      <c r="G37" s="30"/>
      <c r="H37" s="30"/>
      <c r="I37" s="30"/>
      <c r="J37" s="30"/>
      <c r="K37" s="30"/>
      <c r="L37" s="30"/>
      <c r="M37" s="22">
        <v>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ht="15.75" x14ac:dyDescent="0.25">
      <c r="A38" s="41" t="s">
        <v>44</v>
      </c>
      <c r="B38" s="24" t="s">
        <v>72</v>
      </c>
      <c r="C38" s="25"/>
      <c r="D38" s="26">
        <v>13</v>
      </c>
      <c r="E38" s="25"/>
      <c r="F38" s="25"/>
      <c r="G38" s="25"/>
      <c r="H38" s="25"/>
      <c r="I38" s="25"/>
      <c r="J38" s="25"/>
      <c r="K38" s="25"/>
      <c r="L38" s="25"/>
      <c r="M38" s="22">
        <v>608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</sheetData>
  <sortState xmlns:xlrd2="http://schemas.microsoft.com/office/spreadsheetml/2017/richdata2" ref="B6:AI25">
    <sortCondition descending="1" ref="M6:M25"/>
    <sortCondition descending="1" ref="N6:N25"/>
  </sortState>
  <phoneticPr fontId="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 saison</vt:lpstr>
      <vt:lpstr>En Carrière</vt:lpstr>
      <vt:lpstr>Y'a rien icitte</vt:lpstr>
      <vt:lpstr>'Par saison'!Zone_d_impression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Benoit Beauregard</cp:lastModifiedBy>
  <cp:lastPrinted>2009-08-24T17:59:50Z</cp:lastPrinted>
  <dcterms:created xsi:type="dcterms:W3CDTF">2004-01-23T21:44:16Z</dcterms:created>
  <dcterms:modified xsi:type="dcterms:W3CDTF">2025-01-28T14:28:27Z</dcterms:modified>
</cp:coreProperties>
</file>