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57d8b73d5f3e10f/Bureau/Feuilles de match ligue du lundi/"/>
    </mc:Choice>
  </mc:AlternateContent>
  <xr:revisionPtr revIDLastSave="717" documentId="8_{0FE07F2E-05FE-48C0-BC77-FB0FC8C9B73C}" xr6:coauthVersionLast="47" xr6:coauthVersionMax="47" xr10:uidLastSave="{5F802BFF-76AE-470F-8187-1C029A0EFDCF}"/>
  <bookViews>
    <workbookView xWindow="-110" yWindow="-110" windowWidth="19420" windowHeight="10300" xr2:uid="{00000000-000D-0000-FFFF-FFFF00000000}"/>
  </bookViews>
  <sheets>
    <sheet name="Stats générales" sheetId="1" r:id="rId1"/>
    <sheet name="Les meilleurs" sheetId="2" r:id="rId2"/>
    <sheet name="Équipes" sheetId="3" r:id="rId3"/>
  </sheets>
  <definedNames>
    <definedName name="_xlnm._FilterDatabase" localSheetId="0" hidden="1">'Stats générales'!$A$5:$AI$19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QxwT1+G1smc04eH4k91ubSc6h8Fi4Vsp1Rdg985C80Q="/>
    </ext>
  </extLst>
</workbook>
</file>

<file path=xl/calcChain.xml><?xml version="1.0" encoding="utf-8"?>
<calcChain xmlns="http://schemas.openxmlformats.org/spreadsheetml/2006/main">
  <c r="P82" i="1" l="1"/>
  <c r="O82" i="1"/>
  <c r="N82" i="1"/>
  <c r="M82" i="1"/>
  <c r="N74" i="1"/>
  <c r="O74" i="1" s="1"/>
  <c r="P74" i="1"/>
  <c r="M74" i="1"/>
  <c r="N64" i="1"/>
  <c r="O64" i="1" s="1"/>
  <c r="P64" i="1"/>
  <c r="M64" i="1"/>
  <c r="N145" i="1"/>
  <c r="O145" i="1" s="1"/>
  <c r="P145" i="1"/>
  <c r="M145" i="1"/>
  <c r="N66" i="1"/>
  <c r="O66" i="1" s="1"/>
  <c r="P66" i="1"/>
  <c r="M66" i="1"/>
  <c r="N60" i="1"/>
  <c r="O60" i="1" s="1"/>
  <c r="P60" i="1"/>
  <c r="M60" i="1"/>
  <c r="N75" i="1"/>
  <c r="O75" i="1" s="1"/>
  <c r="P75" i="1"/>
  <c r="M75" i="1"/>
  <c r="N110" i="1"/>
  <c r="O110" i="1" s="1"/>
  <c r="P110" i="1"/>
  <c r="M110" i="1"/>
  <c r="N107" i="1"/>
  <c r="O107" i="1" s="1"/>
  <c r="P107" i="1"/>
  <c r="M107" i="1"/>
  <c r="N108" i="1"/>
  <c r="O108" i="1" s="1"/>
  <c r="P108" i="1"/>
  <c r="M108" i="1"/>
  <c r="N148" i="1"/>
  <c r="O148" i="1" s="1"/>
  <c r="P148" i="1"/>
  <c r="M148" i="1"/>
  <c r="N147" i="1"/>
  <c r="O147" i="1" s="1"/>
  <c r="P147" i="1"/>
  <c r="M147" i="1"/>
  <c r="M146" i="1"/>
  <c r="N146" i="1"/>
  <c r="O146" i="1" s="1"/>
  <c r="P146" i="1"/>
  <c r="P41" i="1"/>
  <c r="N41" i="1"/>
  <c r="O41" i="1" s="1"/>
  <c r="M41" i="1"/>
  <c r="P42" i="1"/>
  <c r="N42" i="1"/>
  <c r="O42" i="1" s="1"/>
  <c r="M42" i="1"/>
  <c r="N39" i="1"/>
  <c r="O39" i="1" s="1"/>
  <c r="P39" i="1"/>
  <c r="M39" i="1"/>
  <c r="P43" i="1"/>
  <c r="N43" i="1"/>
  <c r="O43" i="1" s="1"/>
  <c r="M43" i="1"/>
  <c r="P18" i="1"/>
  <c r="N18" i="1"/>
  <c r="O18" i="1" s="1"/>
  <c r="M18" i="1"/>
  <c r="N142" i="1"/>
  <c r="O142" i="1" s="1"/>
  <c r="P142" i="1"/>
  <c r="M142" i="1"/>
  <c r="N109" i="1"/>
  <c r="O109" i="1" s="1"/>
  <c r="P109" i="1"/>
  <c r="M109" i="1"/>
  <c r="N101" i="1"/>
  <c r="O101" i="1" s="1"/>
  <c r="P101" i="1"/>
  <c r="M101" i="1"/>
  <c r="N98" i="1"/>
  <c r="O98" i="1" s="1"/>
  <c r="P98" i="1"/>
  <c r="M98" i="1"/>
  <c r="P76" i="1"/>
  <c r="N76" i="1"/>
  <c r="O76" i="1" s="1"/>
  <c r="M76" i="1"/>
  <c r="P79" i="1"/>
  <c r="P81" i="1"/>
  <c r="N79" i="1"/>
  <c r="O79" i="1" s="1"/>
  <c r="N81" i="1"/>
  <c r="O81" i="1" s="1"/>
  <c r="M79" i="1"/>
  <c r="M81" i="1"/>
  <c r="P70" i="1"/>
  <c r="N70" i="1"/>
  <c r="O70" i="1" s="1"/>
  <c r="M70" i="1"/>
  <c r="C32" i="3"/>
  <c r="C33" i="3" s="1"/>
  <c r="C36" i="3" s="1"/>
  <c r="C26" i="3"/>
  <c r="C27" i="3" s="1"/>
  <c r="L154" i="1"/>
  <c r="H8" i="3" s="1"/>
  <c r="O8" i="3" s="1"/>
  <c r="K154" i="1"/>
  <c r="J154" i="1"/>
  <c r="L8" i="3" s="1"/>
  <c r="I154" i="1"/>
  <c r="K8" i="3" s="1"/>
  <c r="H154" i="1"/>
  <c r="J8" i="3" s="1"/>
  <c r="G154" i="1"/>
  <c r="F154" i="1"/>
  <c r="E154" i="1"/>
  <c r="D154" i="1"/>
  <c r="C154" i="1"/>
  <c r="P151" i="1"/>
  <c r="N151" i="1"/>
  <c r="O151" i="1" s="1"/>
  <c r="M151" i="1"/>
  <c r="P150" i="1"/>
  <c r="N150" i="1"/>
  <c r="O150" i="1" s="1"/>
  <c r="M150" i="1"/>
  <c r="P141" i="1"/>
  <c r="N141" i="1"/>
  <c r="O141" i="1" s="1"/>
  <c r="M141" i="1"/>
  <c r="P149" i="1"/>
  <c r="N149" i="1"/>
  <c r="O149" i="1" s="1"/>
  <c r="M149" i="1"/>
  <c r="P144" i="1"/>
  <c r="N144" i="1"/>
  <c r="O144" i="1" s="1"/>
  <c r="M144" i="1"/>
  <c r="P137" i="1"/>
  <c r="N137" i="1"/>
  <c r="O137" i="1" s="1"/>
  <c r="M137" i="1"/>
  <c r="P143" i="1"/>
  <c r="N143" i="1"/>
  <c r="O143" i="1" s="1"/>
  <c r="M143" i="1"/>
  <c r="P136" i="1"/>
  <c r="N136" i="1"/>
  <c r="O136" i="1" s="1"/>
  <c r="M136" i="1"/>
  <c r="P130" i="1"/>
  <c r="N130" i="1"/>
  <c r="O130" i="1" s="1"/>
  <c r="M130" i="1"/>
  <c r="P134" i="1"/>
  <c r="N134" i="1"/>
  <c r="O134" i="1" s="1"/>
  <c r="M134" i="1"/>
  <c r="P135" i="1"/>
  <c r="N135" i="1"/>
  <c r="O135" i="1" s="1"/>
  <c r="M135" i="1"/>
  <c r="P140" i="1"/>
  <c r="N140" i="1"/>
  <c r="O140" i="1" s="1"/>
  <c r="M140" i="1"/>
  <c r="P132" i="1"/>
  <c r="N132" i="1"/>
  <c r="O132" i="1" s="1"/>
  <c r="M132" i="1"/>
  <c r="P131" i="1"/>
  <c r="N131" i="1"/>
  <c r="O131" i="1" s="1"/>
  <c r="M131" i="1"/>
  <c r="P138" i="1"/>
  <c r="N138" i="1"/>
  <c r="O138" i="1" s="1"/>
  <c r="M138" i="1"/>
  <c r="P139" i="1"/>
  <c r="N139" i="1"/>
  <c r="O139" i="1" s="1"/>
  <c r="M139" i="1"/>
  <c r="P133" i="1"/>
  <c r="N133" i="1"/>
  <c r="O133" i="1" s="1"/>
  <c r="M133" i="1"/>
  <c r="L126" i="1"/>
  <c r="H10" i="3" s="1"/>
  <c r="O10" i="3" s="1"/>
  <c r="K126" i="1"/>
  <c r="J126" i="1"/>
  <c r="L10" i="3" s="1"/>
  <c r="I126" i="1"/>
  <c r="K10" i="3" s="1"/>
  <c r="H126" i="1"/>
  <c r="J10" i="3" s="1"/>
  <c r="G126" i="1"/>
  <c r="F126" i="1"/>
  <c r="E126" i="1"/>
  <c r="D126" i="1"/>
  <c r="C126" i="1"/>
  <c r="P124" i="1"/>
  <c r="N124" i="1"/>
  <c r="O124" i="1" s="1"/>
  <c r="M124" i="1"/>
  <c r="P123" i="1"/>
  <c r="N123" i="1"/>
  <c r="O123" i="1" s="1"/>
  <c r="M123" i="1"/>
  <c r="P122" i="1"/>
  <c r="N122" i="1"/>
  <c r="O122" i="1" s="1"/>
  <c r="M122" i="1"/>
  <c r="P121" i="1"/>
  <c r="N121" i="1"/>
  <c r="O121" i="1" s="1"/>
  <c r="M121" i="1"/>
  <c r="P120" i="1"/>
  <c r="N120" i="1"/>
  <c r="O120" i="1" s="1"/>
  <c r="M120" i="1"/>
  <c r="P119" i="1"/>
  <c r="N119" i="1"/>
  <c r="O119" i="1" s="1"/>
  <c r="M119" i="1"/>
  <c r="P118" i="1"/>
  <c r="N118" i="1"/>
  <c r="O118" i="1" s="1"/>
  <c r="M118" i="1"/>
  <c r="P117" i="1"/>
  <c r="N117" i="1"/>
  <c r="O117" i="1" s="1"/>
  <c r="M117" i="1"/>
  <c r="P116" i="1"/>
  <c r="N116" i="1"/>
  <c r="O116" i="1" s="1"/>
  <c r="M116" i="1"/>
  <c r="P115" i="1"/>
  <c r="N115" i="1"/>
  <c r="O115" i="1" s="1"/>
  <c r="M115" i="1"/>
  <c r="P114" i="1"/>
  <c r="N114" i="1"/>
  <c r="O114" i="1" s="1"/>
  <c r="M114" i="1"/>
  <c r="P113" i="1"/>
  <c r="N113" i="1"/>
  <c r="O113" i="1" s="1"/>
  <c r="M113" i="1"/>
  <c r="P112" i="1"/>
  <c r="N112" i="1"/>
  <c r="O112" i="1" s="1"/>
  <c r="M112" i="1"/>
  <c r="P111" i="1"/>
  <c r="N111" i="1"/>
  <c r="O111" i="1" s="1"/>
  <c r="M111" i="1"/>
  <c r="P102" i="1"/>
  <c r="N102" i="1"/>
  <c r="O102" i="1" s="1"/>
  <c r="M102" i="1"/>
  <c r="P106" i="1"/>
  <c r="N106" i="1"/>
  <c r="O106" i="1" s="1"/>
  <c r="M106" i="1"/>
  <c r="P99" i="1"/>
  <c r="N99" i="1"/>
  <c r="O99" i="1" s="1"/>
  <c r="M99" i="1"/>
  <c r="P105" i="1"/>
  <c r="N105" i="1"/>
  <c r="O105" i="1" s="1"/>
  <c r="M105" i="1"/>
  <c r="P96" i="1"/>
  <c r="N96" i="1"/>
  <c r="O96" i="1" s="1"/>
  <c r="M96" i="1"/>
  <c r="P94" i="1"/>
  <c r="N94" i="1"/>
  <c r="O94" i="1" s="1"/>
  <c r="M94" i="1"/>
  <c r="P92" i="1"/>
  <c r="N92" i="1"/>
  <c r="O92" i="1" s="1"/>
  <c r="M92" i="1"/>
  <c r="P104" i="1"/>
  <c r="N104" i="1"/>
  <c r="O104" i="1" s="1"/>
  <c r="M104" i="1"/>
  <c r="P103" i="1"/>
  <c r="N103" i="1"/>
  <c r="O103" i="1" s="1"/>
  <c r="M103" i="1"/>
  <c r="P100" i="1"/>
  <c r="N100" i="1"/>
  <c r="O100" i="1" s="1"/>
  <c r="M100" i="1"/>
  <c r="P97" i="1"/>
  <c r="N97" i="1"/>
  <c r="O97" i="1" s="1"/>
  <c r="M97" i="1"/>
  <c r="P93" i="1"/>
  <c r="N93" i="1"/>
  <c r="O93" i="1" s="1"/>
  <c r="M93" i="1"/>
  <c r="P95" i="1"/>
  <c r="N95" i="1"/>
  <c r="O95" i="1" s="1"/>
  <c r="M95" i="1"/>
  <c r="P91" i="1"/>
  <c r="N91" i="1"/>
  <c r="O91" i="1" s="1"/>
  <c r="M91" i="1"/>
  <c r="P89" i="1"/>
  <c r="N89" i="1"/>
  <c r="O89" i="1" s="1"/>
  <c r="M89" i="1"/>
  <c r="P90" i="1"/>
  <c r="N90" i="1"/>
  <c r="O90" i="1" s="1"/>
  <c r="M90" i="1"/>
  <c r="L85" i="1"/>
  <c r="H11" i="3" s="1"/>
  <c r="O11" i="3" s="1"/>
  <c r="K85" i="1"/>
  <c r="J85" i="1"/>
  <c r="L11" i="3" s="1"/>
  <c r="I85" i="1"/>
  <c r="K11" i="3" s="1"/>
  <c r="H85" i="1"/>
  <c r="J11" i="3" s="1"/>
  <c r="G85" i="1"/>
  <c r="F85" i="1"/>
  <c r="E85" i="1"/>
  <c r="D85" i="1"/>
  <c r="C85" i="1"/>
  <c r="P83" i="1"/>
  <c r="N83" i="1"/>
  <c r="O83" i="1" s="1"/>
  <c r="M83" i="1"/>
  <c r="P63" i="1"/>
  <c r="N63" i="1"/>
  <c r="O63" i="1" s="1"/>
  <c r="M63" i="1"/>
  <c r="P69" i="1"/>
  <c r="N69" i="1"/>
  <c r="O69" i="1" s="1"/>
  <c r="M69" i="1"/>
  <c r="P65" i="1"/>
  <c r="N65" i="1"/>
  <c r="O65" i="1" s="1"/>
  <c r="M65" i="1"/>
  <c r="P78" i="1"/>
  <c r="N78" i="1"/>
  <c r="O78" i="1" s="1"/>
  <c r="M78" i="1"/>
  <c r="P73" i="1"/>
  <c r="N73" i="1"/>
  <c r="O73" i="1" s="1"/>
  <c r="M73" i="1"/>
  <c r="P67" i="1"/>
  <c r="N67" i="1"/>
  <c r="O67" i="1" s="1"/>
  <c r="M67" i="1"/>
  <c r="P80" i="1"/>
  <c r="N80" i="1"/>
  <c r="O80" i="1" s="1"/>
  <c r="M80" i="1"/>
  <c r="P72" i="1"/>
  <c r="N72" i="1"/>
  <c r="O72" i="1" s="1"/>
  <c r="M72" i="1"/>
  <c r="P58" i="1"/>
  <c r="N58" i="1"/>
  <c r="O58" i="1" s="1"/>
  <c r="M58" i="1"/>
  <c r="P68" i="1"/>
  <c r="N68" i="1"/>
  <c r="O68" i="1" s="1"/>
  <c r="M68" i="1"/>
  <c r="P71" i="1"/>
  <c r="N71" i="1"/>
  <c r="O71" i="1" s="1"/>
  <c r="M71" i="1"/>
  <c r="P59" i="1"/>
  <c r="N59" i="1"/>
  <c r="O59" i="1" s="1"/>
  <c r="M59" i="1"/>
  <c r="P61" i="1"/>
  <c r="N61" i="1"/>
  <c r="O61" i="1" s="1"/>
  <c r="M61" i="1"/>
  <c r="P62" i="1"/>
  <c r="N62" i="1"/>
  <c r="O62" i="1" s="1"/>
  <c r="M62" i="1"/>
  <c r="L54" i="1"/>
  <c r="H7" i="3" s="1"/>
  <c r="O7" i="3" s="1"/>
  <c r="K54" i="1"/>
  <c r="J54" i="1"/>
  <c r="L7" i="3" s="1"/>
  <c r="I54" i="1"/>
  <c r="K7" i="3" s="1"/>
  <c r="H54" i="1"/>
  <c r="J7" i="3" s="1"/>
  <c r="G54" i="1"/>
  <c r="F54" i="1"/>
  <c r="E54" i="1"/>
  <c r="D54" i="1"/>
  <c r="C54" i="1"/>
  <c r="P52" i="1"/>
  <c r="N52" i="1"/>
  <c r="O52" i="1" s="1"/>
  <c r="M52" i="1"/>
  <c r="P51" i="1"/>
  <c r="N51" i="1"/>
  <c r="O51" i="1" s="1"/>
  <c r="M51" i="1"/>
  <c r="P50" i="1"/>
  <c r="N50" i="1"/>
  <c r="O50" i="1" s="1"/>
  <c r="M50" i="1"/>
  <c r="P49" i="1"/>
  <c r="N49" i="1"/>
  <c r="O49" i="1" s="1"/>
  <c r="M49" i="1"/>
  <c r="P48" i="1"/>
  <c r="N48" i="1"/>
  <c r="O48" i="1" s="1"/>
  <c r="M48" i="1"/>
  <c r="P47" i="1"/>
  <c r="N47" i="1"/>
  <c r="O47" i="1" s="1"/>
  <c r="M47" i="1"/>
  <c r="P46" i="1"/>
  <c r="N46" i="1"/>
  <c r="O46" i="1" s="1"/>
  <c r="M46" i="1"/>
  <c r="P45" i="1"/>
  <c r="N45" i="1"/>
  <c r="O45" i="1" s="1"/>
  <c r="M45" i="1"/>
  <c r="P44" i="1"/>
  <c r="N44" i="1"/>
  <c r="O44" i="1" s="1"/>
  <c r="M44" i="1"/>
  <c r="P30" i="1"/>
  <c r="N30" i="1"/>
  <c r="O30" i="1" s="1"/>
  <c r="M30" i="1"/>
  <c r="P31" i="1"/>
  <c r="N31" i="1"/>
  <c r="O31" i="1" s="1"/>
  <c r="M31" i="1"/>
  <c r="P32" i="1"/>
  <c r="N32" i="1"/>
  <c r="O32" i="1" s="1"/>
  <c r="M32" i="1"/>
  <c r="P34" i="1"/>
  <c r="N34" i="1"/>
  <c r="O34" i="1" s="1"/>
  <c r="M34" i="1"/>
  <c r="P40" i="1"/>
  <c r="N40" i="1"/>
  <c r="O40" i="1" s="1"/>
  <c r="M40" i="1"/>
  <c r="P33" i="1"/>
  <c r="N33" i="1"/>
  <c r="O33" i="1" s="1"/>
  <c r="M33" i="1"/>
  <c r="P38" i="1"/>
  <c r="N38" i="1"/>
  <c r="O38" i="1" s="1"/>
  <c r="M38" i="1"/>
  <c r="P35" i="1"/>
  <c r="N35" i="1"/>
  <c r="O35" i="1" s="1"/>
  <c r="M35" i="1"/>
  <c r="P36" i="1"/>
  <c r="N36" i="1"/>
  <c r="O36" i="1" s="1"/>
  <c r="M36" i="1"/>
  <c r="P29" i="1"/>
  <c r="N29" i="1"/>
  <c r="O29" i="1" s="1"/>
  <c r="M29" i="1"/>
  <c r="P28" i="1"/>
  <c r="N28" i="1"/>
  <c r="O28" i="1" s="1"/>
  <c r="M28" i="1"/>
  <c r="P37" i="1"/>
  <c r="N37" i="1"/>
  <c r="O37" i="1" s="1"/>
  <c r="M37" i="1"/>
  <c r="P27" i="1"/>
  <c r="N27" i="1"/>
  <c r="O27" i="1" s="1"/>
  <c r="M27" i="1"/>
  <c r="L23" i="1"/>
  <c r="H9" i="3" s="1"/>
  <c r="O9" i="3" s="1"/>
  <c r="K23" i="1"/>
  <c r="J23" i="1"/>
  <c r="L9" i="3" s="1"/>
  <c r="I23" i="1"/>
  <c r="K9" i="3" s="1"/>
  <c r="H23" i="1"/>
  <c r="J9" i="3" s="1"/>
  <c r="G23" i="1"/>
  <c r="F23" i="1"/>
  <c r="E23" i="1"/>
  <c r="D23" i="1"/>
  <c r="C23" i="1"/>
  <c r="P21" i="1"/>
  <c r="N21" i="1"/>
  <c r="O21" i="1" s="1"/>
  <c r="M21" i="1"/>
  <c r="P20" i="1"/>
  <c r="N20" i="1"/>
  <c r="O20" i="1" s="1"/>
  <c r="M20" i="1"/>
  <c r="P19" i="1"/>
  <c r="N19" i="1"/>
  <c r="O19" i="1" s="1"/>
  <c r="M19" i="1"/>
  <c r="P14" i="1"/>
  <c r="N14" i="1"/>
  <c r="O14" i="1" s="1"/>
  <c r="M14" i="1"/>
  <c r="P12" i="1"/>
  <c r="N12" i="1"/>
  <c r="O12" i="1" s="1"/>
  <c r="M12" i="1"/>
  <c r="P15" i="1"/>
  <c r="N15" i="1"/>
  <c r="O15" i="1" s="1"/>
  <c r="M15" i="1"/>
  <c r="P16" i="1"/>
  <c r="N16" i="1"/>
  <c r="O16" i="1" s="1"/>
  <c r="M16" i="1"/>
  <c r="P11" i="1"/>
  <c r="N11" i="1"/>
  <c r="O11" i="1" s="1"/>
  <c r="M11" i="1"/>
  <c r="P17" i="1"/>
  <c r="N17" i="1"/>
  <c r="O17" i="1" s="1"/>
  <c r="M17" i="1"/>
  <c r="P13" i="1"/>
  <c r="N13" i="1"/>
  <c r="O13" i="1" s="1"/>
  <c r="M13" i="1"/>
  <c r="P9" i="1"/>
  <c r="N9" i="1"/>
  <c r="O9" i="1" s="1"/>
  <c r="M9" i="1"/>
  <c r="P10" i="1"/>
  <c r="N10" i="1"/>
  <c r="O10" i="1" s="1"/>
  <c r="M10" i="1"/>
  <c r="P7" i="1"/>
  <c r="N7" i="1"/>
  <c r="O7" i="1" s="1"/>
  <c r="M7" i="1"/>
  <c r="P6" i="1"/>
  <c r="N6" i="1"/>
  <c r="O6" i="1" s="1"/>
  <c r="M6" i="1"/>
  <c r="P8" i="1"/>
  <c r="N8" i="1"/>
  <c r="O8" i="1" s="1"/>
  <c r="M8" i="1"/>
  <c r="P5" i="1"/>
  <c r="N5" i="1"/>
  <c r="O5" i="1" s="1"/>
  <c r="M5" i="1"/>
  <c r="N154" i="1" l="1"/>
  <c r="M8" i="3" s="1"/>
  <c r="M126" i="1"/>
  <c r="G10" i="3" s="1"/>
  <c r="M85" i="1"/>
  <c r="G11" i="3" s="1"/>
  <c r="M54" i="1"/>
  <c r="G7" i="3" s="1"/>
  <c r="N85" i="1"/>
  <c r="M11" i="3" s="1"/>
  <c r="M23" i="1"/>
  <c r="G9" i="3" s="1"/>
  <c r="N126" i="1"/>
  <c r="M10" i="3" s="1"/>
  <c r="N23" i="1"/>
  <c r="O23" i="1" s="1"/>
  <c r="N54" i="1"/>
  <c r="O54" i="1" s="1"/>
  <c r="O13" i="3"/>
  <c r="P154" i="1"/>
  <c r="N8" i="3" s="1"/>
  <c r="P85" i="1"/>
  <c r="N11" i="3" s="1"/>
  <c r="P54" i="1"/>
  <c r="N7" i="3" s="1"/>
  <c r="P126" i="1"/>
  <c r="N10" i="3" s="1"/>
  <c r="P23" i="1"/>
  <c r="N9" i="3" s="1"/>
  <c r="M154" i="1"/>
  <c r="G8" i="3" s="1"/>
  <c r="O126" i="1" l="1"/>
  <c r="O85" i="1"/>
  <c r="M9" i="3"/>
  <c r="O154" i="1"/>
  <c r="M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3" authorId="0" shapeId="0" xr:uid="{00000000-0006-0000-0000-000048000000}">
      <text>
        <r>
          <rPr>
            <sz val="10"/>
            <color rgb="FF000000"/>
            <rFont val="Arial"/>
            <scheme val="minor"/>
          </rPr>
          <t>======
ID#AAABltK1m0I
Benibo    (2025-06-15 22:33:16)
Parties Jouées</t>
        </r>
      </text>
    </comment>
    <comment ref="C3" authorId="0" shapeId="0" xr:uid="{00000000-0006-0000-0000-000012000000}">
      <text>
        <r>
          <rPr>
            <sz val="10"/>
            <color rgb="FF000000"/>
            <rFont val="Arial"/>
            <scheme val="minor"/>
          </rPr>
          <t>======
ID#AAABltgKQEw
Benibo    (2025-06-15 22:33:17)
Présences Totales
AB+BB+BS</t>
        </r>
      </text>
    </comment>
    <comment ref="D3" authorId="0" shapeId="0" xr:uid="{00000000-0006-0000-0000-000006000000}">
      <text>
        <r>
          <rPr>
            <sz val="10"/>
            <color rgb="FF000000"/>
            <rFont val="Arial"/>
            <scheme val="minor"/>
          </rPr>
          <t>======
ID#AAABltgKQFY
Benibo    (2025-06-15 22:33:17)
Buts sur Balles</t>
        </r>
      </text>
    </comment>
    <comment ref="E3" authorId="0" shapeId="0" xr:uid="{00000000-0006-0000-0000-000018000000}">
      <text>
        <r>
          <rPr>
            <sz val="10"/>
            <color rgb="FF000000"/>
            <rFont val="Arial"/>
            <scheme val="minor"/>
          </rPr>
          <t>======
ID#AAABltgKQEY
Benibo    (2025-06-15 22:33:17)
Ballons Sacrifices</t>
        </r>
      </text>
    </comment>
    <comment ref="F3" authorId="0" shapeId="0" xr:uid="{00000000-0006-0000-0000-000003000000}">
      <text>
        <r>
          <rPr>
            <sz val="10"/>
            <color rgb="FF000000"/>
            <rFont val="Arial"/>
            <scheme val="minor"/>
          </rPr>
          <t>======
ID#AAABltgKQF4
Benibo    (2025-06-15 22:33:17)
Présences au bâton</t>
        </r>
      </text>
    </comment>
    <comment ref="G3" authorId="0" shapeId="0" xr:uid="{00000000-0006-0000-0000-000032000000}">
      <text>
        <r>
          <rPr>
            <sz val="10"/>
            <color rgb="FF000000"/>
            <rFont val="Arial"/>
            <scheme val="minor"/>
          </rPr>
          <t>======
ID#AAABltgKQDA
Benibo    (2025-06-15 22:33:17)
Coups Sûrs</t>
        </r>
      </text>
    </comment>
    <comment ref="H3" authorId="0" shapeId="0" xr:uid="{00000000-0006-0000-0000-00001C000000}">
      <text>
        <r>
          <rPr>
            <sz val="10"/>
            <color rgb="FF000000"/>
            <rFont val="Arial"/>
            <scheme val="minor"/>
          </rPr>
          <t>======
ID#AAABltgKQEE
Benibo    (2025-06-15 22:33:17)
Doubles</t>
        </r>
      </text>
    </comment>
    <comment ref="I3" authorId="0" shapeId="0" xr:uid="{00000000-0006-0000-0000-000023000000}">
      <text>
        <r>
          <rPr>
            <sz val="10"/>
            <color rgb="FF000000"/>
            <rFont val="Arial"/>
            <scheme val="minor"/>
          </rPr>
          <t>======
ID#AAABltgKQDo
Benibo    (2025-06-15 22:33:17)
Triples</t>
        </r>
      </text>
    </comment>
    <comment ref="J3" authorId="0" shapeId="0" xr:uid="{00000000-0006-0000-0000-000017000000}">
      <text>
        <r>
          <rPr>
            <sz val="10"/>
            <color rgb="FF000000"/>
            <rFont val="Arial"/>
            <scheme val="minor"/>
          </rPr>
          <t>======
ID#AAABltgKQEU
Benibo    (2025-06-15 22:33:17)
Coups de Circuits</t>
        </r>
      </text>
    </comment>
    <comment ref="K3" authorId="0" shapeId="0" xr:uid="{00000000-0006-0000-0000-000045000000}">
      <text>
        <r>
          <rPr>
            <sz val="10"/>
            <color rgb="FF000000"/>
            <rFont val="Arial"/>
            <scheme val="minor"/>
          </rPr>
          <t>======
ID#AAABltK1m0g
Benibo    (2025-06-15 22:33:16)
Points Comptés</t>
        </r>
      </text>
    </comment>
    <comment ref="L3" authorId="0" shapeId="0" xr:uid="{00000000-0006-0000-0000-000011000000}">
      <text>
        <r>
          <rPr>
            <sz val="10"/>
            <color rgb="FF000000"/>
            <rFont val="Arial"/>
            <scheme val="minor"/>
          </rPr>
          <t>======
ID#AAABltgKQEo
Benibo    (2025-06-15 22:33:17)
Points produits</t>
        </r>
      </text>
    </comment>
    <comment ref="M3" authorId="0" shapeId="0" xr:uid="{00000000-0006-0000-0000-00000E000000}">
      <text>
        <r>
          <rPr>
            <sz val="10"/>
            <color rgb="FF000000"/>
            <rFont val="Arial"/>
            <scheme val="minor"/>
          </rPr>
          <t>======
ID#AAABltgKQFM
Benibo    (2025-06-15 22:33:17)
moyenne au bâton
CS/AB</t>
        </r>
      </text>
    </comment>
    <comment ref="N3" authorId="0" shapeId="0" xr:uid="{00000000-0006-0000-0000-000031000000}">
      <text>
        <r>
          <rPr>
            <sz val="10"/>
            <color rgb="FF000000"/>
            <rFont val="Arial"/>
            <scheme val="minor"/>
          </rPr>
          <t>======
ID#AAABltgKQDE
Benibo    (2025-06-15 22:33:17)
Fiche Technique
CS+PC+PP</t>
        </r>
      </text>
    </comment>
    <comment ref="O3" authorId="0" shapeId="0" xr:uid="{00000000-0006-0000-0000-00000D000000}">
      <text>
        <r>
          <rPr>
            <sz val="10"/>
            <color rgb="FF000000"/>
            <rFont val="Arial"/>
            <scheme val="minor"/>
          </rPr>
          <t>======
ID#AAABltgKQFQ
Benibo    (2025-06-15 22:33:17)
Cote d'Efficacité
FT/AB</t>
        </r>
      </text>
    </comment>
    <comment ref="P3" authorId="0" shapeId="0" xr:uid="{00000000-0006-0000-0000-000038000000}">
      <text>
        <r>
          <rPr>
            <sz val="10"/>
            <color rgb="FF000000"/>
            <rFont val="Arial"/>
            <scheme val="minor"/>
          </rPr>
          <t>======
ID#AAABltgKQCk
Benibo    (2025-06-15 22:33:17)
Puissance</t>
        </r>
      </text>
    </comment>
    <comment ref="B25" authorId="0" shapeId="0" xr:uid="{00000000-0006-0000-0000-000005000000}">
      <text>
        <r>
          <rPr>
            <sz val="10"/>
            <color rgb="FF000000"/>
            <rFont val="Arial"/>
            <scheme val="minor"/>
          </rPr>
          <t>======
ID#AAABltgKQFs
Benibo    (2025-06-15 22:33:17)
Parties Jouées</t>
        </r>
      </text>
    </comment>
    <comment ref="C25" authorId="0" shapeId="0" xr:uid="{00000000-0006-0000-0000-000020000000}">
      <text>
        <r>
          <rPr>
            <sz val="10"/>
            <color rgb="FF000000"/>
            <rFont val="Arial"/>
            <scheme val="minor"/>
          </rPr>
          <t>======
ID#AAABltgKQEQ
Benibo    (2025-06-15 22:33:17)
Présences Totales
AB+BB+BS</t>
        </r>
      </text>
    </comment>
    <comment ref="D25" authorId="0" shapeId="0" xr:uid="{00000000-0006-0000-0000-00002C000000}">
      <text>
        <r>
          <rPr>
            <sz val="10"/>
            <color rgb="FF000000"/>
            <rFont val="Arial"/>
            <scheme val="minor"/>
          </rPr>
          <t>======
ID#AAABltgKQDM
Benibo    (2025-06-15 22:33:17)
Buts sur Balles</t>
        </r>
      </text>
    </comment>
    <comment ref="E25" authorId="0" shapeId="0" xr:uid="{00000000-0006-0000-0000-00004B000000}">
      <text>
        <r>
          <rPr>
            <sz val="10"/>
            <color rgb="FF000000"/>
            <rFont val="Arial"/>
            <scheme val="minor"/>
          </rPr>
          <t>======
ID#AAABltK1m0E
Benibo    (2025-06-15 22:33:16)
Ballons Sacrifices</t>
        </r>
      </text>
    </comment>
    <comment ref="F25" authorId="0" shapeId="0" xr:uid="{00000000-0006-0000-0000-00000C000000}">
      <text>
        <r>
          <rPr>
            <sz val="10"/>
            <color rgb="FF000000"/>
            <rFont val="Arial"/>
            <scheme val="minor"/>
          </rPr>
          <t>======
ID#AAABltgKQFE
Benibo    (2025-06-15 22:33:17)
Présences au bâton</t>
        </r>
      </text>
    </comment>
    <comment ref="G25" authorId="0" shapeId="0" xr:uid="{00000000-0006-0000-0000-000022000000}">
      <text>
        <r>
          <rPr>
            <sz val="10"/>
            <color rgb="FF000000"/>
            <rFont val="Arial"/>
            <scheme val="minor"/>
          </rPr>
          <t>======
ID#AAABltgKQDg
Benibo    (2025-06-15 22:33:17)
Coups Sûrs</t>
        </r>
      </text>
    </comment>
    <comment ref="H25" authorId="0" shapeId="0" xr:uid="{00000000-0006-0000-0000-00003D000000}">
      <text>
        <r>
          <rPr>
            <sz val="10"/>
            <color rgb="FF000000"/>
            <rFont val="Arial"/>
            <scheme val="minor"/>
          </rPr>
          <t>======
ID#AAABltgKQCM
Benibo    (2025-06-15 22:33:17)
Doubles</t>
        </r>
      </text>
    </comment>
    <comment ref="I25" authorId="0" shapeId="0" xr:uid="{00000000-0006-0000-0000-000047000000}">
      <text>
        <r>
          <rPr>
            <sz val="10"/>
            <color rgb="FF000000"/>
            <rFont val="Arial"/>
            <scheme val="minor"/>
          </rPr>
          <t>======
ID#AAABltK1m0Y
Benibo    (2025-06-15 22:33:16)
Triples</t>
        </r>
      </text>
    </comment>
    <comment ref="J25" authorId="0" shapeId="0" xr:uid="{00000000-0006-0000-0000-000002000000}">
      <text>
        <r>
          <rPr>
            <sz val="10"/>
            <color rgb="FF000000"/>
            <rFont val="Arial"/>
            <scheme val="minor"/>
          </rPr>
          <t>======
ID#AAABltgKQF8
Benibo    (2025-06-15 22:33:17)
Coups de Circuits</t>
        </r>
      </text>
    </comment>
    <comment ref="K25" authorId="0" shapeId="0" xr:uid="{00000000-0006-0000-0000-00001B000000}">
      <text>
        <r>
          <rPr>
            <sz val="10"/>
            <color rgb="FF000000"/>
            <rFont val="Arial"/>
            <scheme val="minor"/>
          </rPr>
          <t>======
ID#AAABltgKQEk
Benibo    (2025-06-15 22:33:17)
Points Comptés</t>
        </r>
      </text>
    </comment>
    <comment ref="L25" authorId="0" shapeId="0" xr:uid="{00000000-0006-0000-0000-000013000000}">
      <text>
        <r>
          <rPr>
            <sz val="10"/>
            <color rgb="FF000000"/>
            <rFont val="Arial"/>
            <scheme val="minor"/>
          </rPr>
          <t>======
ID#AAABltgKQEs
Benibo    (2025-06-15 22:33:17)
Points produits</t>
        </r>
      </text>
    </comment>
    <comment ref="M25" authorId="0" shapeId="0" xr:uid="{00000000-0006-0000-0000-000036000000}">
      <text>
        <r>
          <rPr>
            <sz val="10"/>
            <color rgb="FF000000"/>
            <rFont val="Arial"/>
            <scheme val="minor"/>
          </rPr>
          <t>======
ID#AAABltgKQCY
Benibo    (2025-06-15 22:33:17)
moyenne au bâton
CS/AB</t>
        </r>
      </text>
    </comment>
    <comment ref="N25" authorId="0" shapeId="0" xr:uid="{00000000-0006-0000-0000-000026000000}">
      <text>
        <r>
          <rPr>
            <sz val="10"/>
            <color rgb="FF000000"/>
            <rFont val="Arial"/>
            <scheme val="minor"/>
          </rPr>
          <t>======
ID#AAABltgKQDs
Benibo    (2025-06-15 22:33:17)
Fiche Technique
CS+PC+PP</t>
        </r>
      </text>
    </comment>
    <comment ref="O25" authorId="0" shapeId="0" xr:uid="{00000000-0006-0000-0000-00003C000000}">
      <text>
        <r>
          <rPr>
            <sz val="10"/>
            <color rgb="FF000000"/>
            <rFont val="Arial"/>
            <scheme val="minor"/>
          </rPr>
          <t>======
ID#AAABltgKQCQ
Benibo    (2025-06-15 22:33:17)
Cote d'Efficacité
FT/AB</t>
        </r>
      </text>
    </comment>
    <comment ref="P25" authorId="0" shapeId="0" xr:uid="{00000000-0006-0000-0000-00003F000000}">
      <text>
        <r>
          <rPr>
            <sz val="10"/>
            <color rgb="FF000000"/>
            <rFont val="Arial"/>
            <scheme val="minor"/>
          </rPr>
          <t>======
ID#AAABltK1m0o
Benibo    (2025-06-15 22:33:16)
Puissance</t>
        </r>
      </text>
    </comment>
    <comment ref="B56" authorId="0" shapeId="0" xr:uid="{00000000-0006-0000-0000-000033000000}">
      <text>
        <r>
          <rPr>
            <sz val="10"/>
            <color rgb="FF000000"/>
            <rFont val="Arial"/>
            <scheme val="minor"/>
          </rPr>
          <t>======
ID#AAABltgKQDI
Benibo    (2025-06-15 22:33:17)
Parties Jouées</t>
        </r>
      </text>
    </comment>
    <comment ref="C56" authorId="0" shapeId="0" xr:uid="{00000000-0006-0000-0000-000016000000}">
      <text>
        <r>
          <rPr>
            <sz val="10"/>
            <color rgb="FF000000"/>
            <rFont val="Arial"/>
            <scheme val="minor"/>
          </rPr>
          <t>======
ID#AAABltgKQE4
Benibo    (2025-06-15 22:33:17)
Présences Totales
AB+BB+BS</t>
        </r>
      </text>
    </comment>
    <comment ref="D56" authorId="0" shapeId="0" xr:uid="{00000000-0006-0000-0000-00002F000000}">
      <text>
        <r>
          <rPr>
            <sz val="10"/>
            <color rgb="FF000000"/>
            <rFont val="Arial"/>
            <scheme val="minor"/>
          </rPr>
          <t>======
ID#AAABltgKQC0
Benibo    (2025-06-15 22:33:17)
Buts sur Balles</t>
        </r>
      </text>
    </comment>
    <comment ref="E56" authorId="0" shapeId="0" xr:uid="{00000000-0006-0000-0000-000015000000}">
      <text>
        <r>
          <rPr>
            <sz val="10"/>
            <color rgb="FF000000"/>
            <rFont val="Arial"/>
            <scheme val="minor"/>
          </rPr>
          <t>======
ID#AAABltgKQE8
Benibo    (2025-06-15 22:33:17)
Ballons Sacrifices</t>
        </r>
      </text>
    </comment>
    <comment ref="F56" authorId="0" shapeId="0" xr:uid="{00000000-0006-0000-0000-000007000000}">
      <text>
        <r>
          <rPr>
            <sz val="10"/>
            <color rgb="FF000000"/>
            <rFont val="Arial"/>
            <scheme val="minor"/>
          </rPr>
          <t>======
ID#AAABltgKQFg
Benibo    (2025-06-15 22:33:17)
Présences au bâton</t>
        </r>
      </text>
    </comment>
    <comment ref="G56" authorId="0" shapeId="0" xr:uid="{00000000-0006-0000-0000-00002B000000}">
      <text>
        <r>
          <rPr>
            <sz val="10"/>
            <color rgb="FF000000"/>
            <rFont val="Arial"/>
            <scheme val="minor"/>
          </rPr>
          <t>======
ID#AAABltgKQDU
Benibo    (2025-06-15 22:33:17)
Coups Sûrs</t>
        </r>
      </text>
    </comment>
    <comment ref="H56" authorId="0" shapeId="0" xr:uid="{00000000-0006-0000-0000-000042000000}">
      <text>
        <r>
          <rPr>
            <sz val="10"/>
            <color rgb="FF000000"/>
            <rFont val="Arial"/>
            <scheme val="minor"/>
          </rPr>
          <t>======
ID#AAABltK1m0s
Benibo    (2025-06-15 22:33:16)
Doubles</t>
        </r>
      </text>
    </comment>
    <comment ref="I56" authorId="0" shapeId="0" xr:uid="{00000000-0006-0000-0000-00001F000000}">
      <text>
        <r>
          <rPr>
            <sz val="10"/>
            <color rgb="FF000000"/>
            <rFont val="Arial"/>
            <scheme val="minor"/>
          </rPr>
          <t>======
ID#AAABltgKQEI
Benibo    (2025-06-15 22:33:17)
Triples</t>
        </r>
      </text>
    </comment>
    <comment ref="J56" authorId="0" shapeId="0" xr:uid="{00000000-0006-0000-0000-00000A000000}">
      <text>
        <r>
          <rPr>
            <sz val="10"/>
            <color rgb="FF000000"/>
            <rFont val="Arial"/>
            <scheme val="minor"/>
          </rPr>
          <t>======
ID#AAABltgKQFk
Benibo    (2025-06-15 22:33:17)
Coups de Circuits</t>
        </r>
      </text>
    </comment>
    <comment ref="K56" authorId="0" shapeId="0" xr:uid="{00000000-0006-0000-0000-000014000000}">
      <text>
        <r>
          <rPr>
            <sz val="10"/>
            <color rgb="FF000000"/>
            <rFont val="Arial"/>
            <scheme val="minor"/>
          </rPr>
          <t>======
ID#AAABltgKQE0
Benibo    (2025-06-15 22:33:17)
Points Comptés</t>
        </r>
      </text>
    </comment>
    <comment ref="L56" authorId="0" shapeId="0" xr:uid="{00000000-0006-0000-0000-000049000000}">
      <text>
        <r>
          <rPr>
            <sz val="10"/>
            <color rgb="FF000000"/>
            <rFont val="Arial"/>
            <scheme val="minor"/>
          </rPr>
          <t>======
ID#AAABltK1m0M
Benibo    (2025-06-15 22:33:16)
Points produits</t>
        </r>
      </text>
    </comment>
    <comment ref="M56" authorId="0" shapeId="0" xr:uid="{00000000-0006-0000-0000-000004000000}">
      <text>
        <r>
          <rPr>
            <sz val="10"/>
            <color rgb="FF000000"/>
            <rFont val="Arial"/>
            <scheme val="minor"/>
          </rPr>
          <t>======
ID#AAABltgKQFw
Benibo    (2025-06-15 22:33:17)
moyenne au bâton
CS/AB</t>
        </r>
      </text>
    </comment>
    <comment ref="N56" authorId="0" shapeId="0" xr:uid="{00000000-0006-0000-0000-000024000000}">
      <text>
        <r>
          <rPr>
            <sz val="10"/>
            <color rgb="FF000000"/>
            <rFont val="Arial"/>
            <scheme val="minor"/>
          </rPr>
          <t>======
ID#AAABltgKQDk
Benibo    (2025-06-15 22:33:17)
Fiche Technique
CS+PC+PP</t>
        </r>
      </text>
    </comment>
    <comment ref="O56" authorId="0" shapeId="0" xr:uid="{00000000-0006-0000-0000-00003A000000}">
      <text>
        <r>
          <rPr>
            <sz val="10"/>
            <color rgb="FF000000"/>
            <rFont val="Arial"/>
            <scheme val="minor"/>
          </rPr>
          <t>======
ID#AAABltgKQCs
Benibo    (2025-06-15 22:33:17)
Cote d'Efficacité
FT/AB</t>
        </r>
      </text>
    </comment>
    <comment ref="P56" authorId="0" shapeId="0" xr:uid="{00000000-0006-0000-0000-00003B000000}">
      <text>
        <r>
          <rPr>
            <sz val="10"/>
            <color rgb="FF000000"/>
            <rFont val="Arial"/>
            <scheme val="minor"/>
          </rPr>
          <t>======
ID#AAABltgKQCo
Benibo    (2025-06-15 22:33:17)
Puissance</t>
        </r>
      </text>
    </comment>
    <comment ref="B87" authorId="0" shapeId="0" xr:uid="{00000000-0006-0000-0000-000041000000}">
      <text>
        <r>
          <rPr>
            <sz val="10"/>
            <color rgb="FF000000"/>
            <rFont val="Arial"/>
            <scheme val="minor"/>
          </rPr>
          <t>======
ID#AAABltK1m00
Benibo    (2025-06-15 22:33:16)
Parties Jouées</t>
        </r>
      </text>
    </comment>
    <comment ref="C87" authorId="0" shapeId="0" xr:uid="{00000000-0006-0000-0000-000046000000}">
      <text>
        <r>
          <rPr>
            <sz val="10"/>
            <color rgb="FF000000"/>
            <rFont val="Arial"/>
            <scheme val="minor"/>
          </rPr>
          <t>======
ID#AAABltK1m0U
Benibo    (2025-06-15 22:33:16)
Présences Totales
AB+BB+BS</t>
        </r>
      </text>
    </comment>
    <comment ref="D87" authorId="0" shapeId="0" xr:uid="{00000000-0006-0000-0000-000009000000}">
      <text>
        <r>
          <rPr>
            <sz val="10"/>
            <color rgb="FF000000"/>
            <rFont val="Arial"/>
            <scheme val="minor"/>
          </rPr>
          <t>======
ID#AAABltgKQFo
Benibo    (2025-06-15 22:33:17)
Buts sur Balles</t>
        </r>
      </text>
    </comment>
    <comment ref="E87" authorId="0" shapeId="0" xr:uid="{00000000-0006-0000-0000-00000B000000}">
      <text>
        <r>
          <rPr>
            <sz val="10"/>
            <color rgb="FF000000"/>
            <rFont val="Arial"/>
            <scheme val="minor"/>
          </rPr>
          <t>======
ID#AAABltgKQFI
Benibo    (2025-06-15 22:33:17)
Ballons Sacrifices</t>
        </r>
      </text>
    </comment>
    <comment ref="F87" authorId="0" shapeId="0" xr:uid="{00000000-0006-0000-0000-000008000000}">
      <text>
        <r>
          <rPr>
            <sz val="10"/>
            <color rgb="FF000000"/>
            <rFont val="Arial"/>
            <scheme val="minor"/>
          </rPr>
          <t>======
ID#AAABltgKQFc
Benibo    (2025-06-15 22:33:17)
Présences au bâton</t>
        </r>
      </text>
    </comment>
    <comment ref="G87" authorId="0" shapeId="0" xr:uid="{00000000-0006-0000-0000-000040000000}">
      <text>
        <r>
          <rPr>
            <sz val="10"/>
            <color rgb="FF000000"/>
            <rFont val="Arial"/>
            <scheme val="minor"/>
          </rPr>
          <t>======
ID#AAABltK1m04
Benibo    (2025-06-15 22:33:16)
Coups Sûrs</t>
        </r>
      </text>
    </comment>
    <comment ref="H87" authorId="0" shapeId="0" xr:uid="{00000000-0006-0000-0000-000028000000}">
      <text>
        <r>
          <rPr>
            <sz val="10"/>
            <color rgb="FF000000"/>
            <rFont val="Arial"/>
            <scheme val="minor"/>
          </rPr>
          <t>======
ID#AAABltgKQD0
Benibo    (2025-06-15 22:33:17)
Doubles</t>
        </r>
      </text>
    </comment>
    <comment ref="I87" authorId="0" shapeId="0" xr:uid="{00000000-0006-0000-0000-000037000000}">
      <text>
        <r>
          <rPr>
            <sz val="10"/>
            <color rgb="FF000000"/>
            <rFont val="Arial"/>
            <scheme val="minor"/>
          </rPr>
          <t>======
ID#AAABltgKQCc
Benibo    (2025-06-15 22:33:17)
Triples</t>
        </r>
      </text>
    </comment>
    <comment ref="J87" authorId="0" shapeId="0" xr:uid="{00000000-0006-0000-0000-00002D000000}">
      <text>
        <r>
          <rPr>
            <sz val="10"/>
            <color rgb="FF000000"/>
            <rFont val="Arial"/>
            <scheme val="minor"/>
          </rPr>
          <t>======
ID#AAABltgKQDQ
Benibo    (2025-06-15 22:33:17)
Coups de Circuits</t>
        </r>
      </text>
    </comment>
    <comment ref="K87" authorId="0" shapeId="0" xr:uid="{00000000-0006-0000-0000-000021000000}">
      <text>
        <r>
          <rPr>
            <sz val="10"/>
            <color rgb="FF000000"/>
            <rFont val="Arial"/>
            <scheme val="minor"/>
          </rPr>
          <t>======
ID#AAABltgKQD8
Benibo    (2025-06-15 22:33:17)
Points Comptés</t>
        </r>
      </text>
    </comment>
    <comment ref="L87" authorId="0" shapeId="0" xr:uid="{00000000-0006-0000-0000-000010000000}">
      <text>
        <r>
          <rPr>
            <sz val="10"/>
            <color rgb="FF000000"/>
            <rFont val="Arial"/>
            <scheme val="minor"/>
          </rPr>
          <t>======
ID#AAABltgKQFA
Benibo    (2025-06-15 22:33:17)
Points produits</t>
        </r>
      </text>
    </comment>
    <comment ref="M87" authorId="0" shapeId="0" xr:uid="{00000000-0006-0000-0000-00003E000000}">
      <text>
        <r>
          <rPr>
            <sz val="10"/>
            <color rgb="FF000000"/>
            <rFont val="Arial"/>
            <scheme val="minor"/>
          </rPr>
          <t>======
ID#AAABltK1m0k
Benibo    (2025-06-15 22:33:16)
moyenne au bâton
CS/AB</t>
        </r>
      </text>
    </comment>
    <comment ref="N87" authorId="0" shapeId="0" xr:uid="{00000000-0006-0000-0000-00002A000000}">
      <text>
        <r>
          <rPr>
            <sz val="10"/>
            <color rgb="FF000000"/>
            <rFont val="Arial"/>
            <scheme val="minor"/>
          </rPr>
          <t>======
ID#AAABltgKQDY
Benibo    (2025-06-15 22:33:17)
Fiche Technique
CS+PC+PP</t>
        </r>
      </text>
    </comment>
    <comment ref="O87" authorId="0" shapeId="0" xr:uid="{00000000-0006-0000-0000-00001A000000}">
      <text>
        <r>
          <rPr>
            <sz val="10"/>
            <color rgb="FF000000"/>
            <rFont val="Arial"/>
            <scheme val="minor"/>
          </rPr>
          <t>======
ID#AAABltgKQEc
Benibo    (2025-06-15 22:33:17)
Cote d'Efficacité
FT/AB</t>
        </r>
      </text>
    </comment>
    <comment ref="P87" authorId="0" shapeId="0" xr:uid="{00000000-0006-0000-0000-000029000000}">
      <text>
        <r>
          <rPr>
            <sz val="10"/>
            <color rgb="FF000000"/>
            <rFont val="Arial"/>
            <scheme val="minor"/>
          </rPr>
          <t>======
ID#AAABltgKQDc
Benibo    (2025-06-15 22:33:17)
Puissance</t>
        </r>
      </text>
    </comment>
    <comment ref="B128" authorId="0" shapeId="0" xr:uid="{00000000-0006-0000-0000-000044000000}">
      <text>
        <r>
          <rPr>
            <sz val="10"/>
            <color rgb="FF000000"/>
            <rFont val="Arial"/>
            <scheme val="minor"/>
          </rPr>
          <t>======
ID#AAABltK1m0c
Benibo    (2025-06-15 22:33:16)
Parties Jouées</t>
        </r>
      </text>
    </comment>
    <comment ref="C128" authorId="0" shapeId="0" xr:uid="{00000000-0006-0000-0000-000034000000}">
      <text>
        <r>
          <rPr>
            <sz val="10"/>
            <color rgb="FF000000"/>
            <rFont val="Arial"/>
            <scheme val="minor"/>
          </rPr>
          <t>======
ID#AAABltgKQCw
Benibo    (2025-06-15 22:33:17)
Présences Totales
AB+BB+BS</t>
        </r>
      </text>
    </comment>
    <comment ref="D128" authorId="0" shapeId="0" xr:uid="{00000000-0006-0000-0000-000039000000}">
      <text>
        <r>
          <rPr>
            <sz val="10"/>
            <color rgb="FF000000"/>
            <rFont val="Arial"/>
            <scheme val="minor"/>
          </rPr>
          <t>======
ID#AAABltgKQCg
Benibo    (2025-06-15 22:33:17)
Buts sur Balles</t>
        </r>
      </text>
    </comment>
    <comment ref="E128" authorId="0" shapeId="0" xr:uid="{00000000-0006-0000-0000-000025000000}">
      <text>
        <r>
          <rPr>
            <sz val="10"/>
            <color rgb="FF000000"/>
            <rFont val="Arial"/>
            <scheme val="minor"/>
          </rPr>
          <t>======
ID#AAABltgKQDw
Benibo    (2025-06-15 22:33:17)
Ballons Sacrifices</t>
        </r>
      </text>
    </comment>
    <comment ref="F128" authorId="0" shapeId="0" xr:uid="{00000000-0006-0000-0000-000019000000}">
      <text>
        <r>
          <rPr>
            <sz val="10"/>
            <color rgb="FF000000"/>
            <rFont val="Arial"/>
            <scheme val="minor"/>
          </rPr>
          <t>======
ID#AAABltgKQEg
Benibo    (2025-06-15 22:33:17)
Présences au bâton</t>
        </r>
      </text>
    </comment>
    <comment ref="G128" authorId="0" shapeId="0" xr:uid="{00000000-0006-0000-0000-00004A000000}">
      <text>
        <r>
          <rPr>
            <sz val="10"/>
            <color rgb="FF000000"/>
            <rFont val="Arial"/>
            <scheme val="minor"/>
          </rPr>
          <t>======
ID#AAABltK1m0Q
Benibo    (2025-06-15 22:33:16)
Coups Sûrs</t>
        </r>
      </text>
    </comment>
    <comment ref="H128" authorId="0" shapeId="0" xr:uid="{00000000-0006-0000-0000-000027000000}">
      <text>
        <r>
          <rPr>
            <sz val="10"/>
            <color rgb="FF000000"/>
            <rFont val="Arial"/>
            <scheme val="minor"/>
          </rPr>
          <t>======
ID#AAABltgKQD4
Benibo    (2025-06-15 22:33:17)
Doubles</t>
        </r>
      </text>
    </comment>
    <comment ref="I128" authorId="0" shapeId="0" xr:uid="{00000000-0006-0000-0000-00001D000000}">
      <text>
        <r>
          <rPr>
            <sz val="10"/>
            <color rgb="FF000000"/>
            <rFont val="Arial"/>
            <scheme val="minor"/>
          </rPr>
          <t>======
ID#AAABltgKQEA
Benibo    (2025-06-15 22:33:17)
Triples</t>
        </r>
      </text>
    </comment>
    <comment ref="J128" authorId="0" shapeId="0" xr:uid="{00000000-0006-0000-0000-00001E000000}">
      <text>
        <r>
          <rPr>
            <sz val="10"/>
            <color rgb="FF000000"/>
            <rFont val="Arial"/>
            <scheme val="minor"/>
          </rPr>
          <t>======
ID#AAABltgKQEM
Benibo    (2025-06-15 22:33:17)
Coups de Circuits</t>
        </r>
      </text>
    </comment>
    <comment ref="K128" authorId="0" shapeId="0" xr:uid="{00000000-0006-0000-0000-00000F000000}">
      <text>
        <r>
          <rPr>
            <sz val="10"/>
            <color rgb="FF000000"/>
            <rFont val="Arial"/>
            <scheme val="minor"/>
          </rPr>
          <t>======
ID#AAABltgKQFU
Benibo    (2025-06-15 22:33:17)
Points Comptés</t>
        </r>
      </text>
    </comment>
    <comment ref="L128" authorId="0" shapeId="0" xr:uid="{00000000-0006-0000-0000-00002E000000}">
      <text>
        <r>
          <rPr>
            <sz val="10"/>
            <color rgb="FF000000"/>
            <rFont val="Arial"/>
            <scheme val="minor"/>
          </rPr>
          <t>======
ID#AAABltgKQC4
Benibo    (2025-06-15 22:33:17)
Points produits</t>
        </r>
      </text>
    </comment>
    <comment ref="M128" authorId="0" shapeId="0" xr:uid="{00000000-0006-0000-0000-000030000000}">
      <text>
        <r>
          <rPr>
            <sz val="10"/>
            <color rgb="FF000000"/>
            <rFont val="Arial"/>
            <scheme val="minor"/>
          </rPr>
          <t>======
ID#AAABltgKQC8
Benibo    (2025-06-15 22:33:17)
moyenne au bâton
CS/AB</t>
        </r>
      </text>
    </comment>
    <comment ref="N128" authorId="0" shapeId="0" xr:uid="{00000000-0006-0000-0000-000001000000}">
      <text>
        <r>
          <rPr>
            <sz val="10"/>
            <color rgb="FF000000"/>
            <rFont val="Arial"/>
            <scheme val="minor"/>
          </rPr>
          <t>======
ID#AAABltgKQF0
Benibo    (2025-06-15 22:33:17)
Fiche Technique
CS+PC+PP</t>
        </r>
      </text>
    </comment>
    <comment ref="O128" authorId="0" shapeId="0" xr:uid="{00000000-0006-0000-0000-000035000000}">
      <text>
        <r>
          <rPr>
            <sz val="10"/>
            <color rgb="FF000000"/>
            <rFont val="Arial"/>
            <scheme val="minor"/>
          </rPr>
          <t>======
ID#AAABltgKQCU
Benibo    (2025-06-15 22:33:17)
Cote d'Efficacité
FT/AB</t>
        </r>
      </text>
    </comment>
    <comment ref="P128" authorId="0" shapeId="0" xr:uid="{00000000-0006-0000-0000-000043000000}">
      <text>
        <r>
          <rPr>
            <sz val="10"/>
            <color rgb="FF000000"/>
            <rFont val="Arial"/>
            <scheme val="minor"/>
          </rPr>
          <t>======
ID#AAABltK1m0w
Benibo    (2025-06-15 22:33:16)
Puissance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OpDoias2/vJaM7azLQvmAyt06Eg=="/>
    </ext>
  </extLst>
</comments>
</file>

<file path=xl/sharedStrings.xml><?xml version="1.0" encoding="utf-8"?>
<sst xmlns="http://schemas.openxmlformats.org/spreadsheetml/2006/main" count="841" uniqueCount="239">
  <si>
    <t>Ligue des Platozoïdes</t>
  </si>
  <si>
    <t>Verres Stérilisés</t>
  </si>
  <si>
    <t xml:space="preserve">Nom </t>
  </si>
  <si>
    <t>PJ</t>
  </si>
  <si>
    <t>PT</t>
  </si>
  <si>
    <t>BB</t>
  </si>
  <si>
    <t>BS</t>
  </si>
  <si>
    <t>AB</t>
  </si>
  <si>
    <t>CS</t>
  </si>
  <si>
    <t>2B</t>
  </si>
  <si>
    <t>3B</t>
  </si>
  <si>
    <t>CC</t>
  </si>
  <si>
    <t>PC</t>
  </si>
  <si>
    <t>PP</t>
  </si>
  <si>
    <t>MOY</t>
  </si>
  <si>
    <t>FT</t>
  </si>
  <si>
    <t>Cote</t>
  </si>
  <si>
    <t>Puiss</t>
  </si>
  <si>
    <t>c</t>
  </si>
  <si>
    <t>Eric</t>
  </si>
  <si>
    <t>J.S.</t>
  </si>
  <si>
    <t>Julien</t>
  </si>
  <si>
    <t>Kevin</t>
  </si>
  <si>
    <t>Thierry</t>
  </si>
  <si>
    <t>Marc H.</t>
  </si>
  <si>
    <t>Maili</t>
  </si>
  <si>
    <t>Mylène</t>
  </si>
  <si>
    <t>Fred</t>
  </si>
  <si>
    <t>Benibo</t>
  </si>
  <si>
    <t>Etienne</t>
  </si>
  <si>
    <t>Philippe</t>
  </si>
  <si>
    <t>Mélanie</t>
  </si>
  <si>
    <t>Stephanie</t>
  </si>
  <si>
    <t>Madame X</t>
  </si>
  <si>
    <t>Monsieur X</t>
  </si>
  <si>
    <t>Total</t>
  </si>
  <si>
    <t>Rebels</t>
  </si>
  <si>
    <t>Nom</t>
  </si>
  <si>
    <t>Guillaume</t>
  </si>
  <si>
    <t>Alex</t>
  </si>
  <si>
    <t>Sébastien</t>
  </si>
  <si>
    <t>Melina</t>
  </si>
  <si>
    <t>Scott</t>
  </si>
  <si>
    <t>Luc</t>
  </si>
  <si>
    <t>Steven</t>
  </si>
  <si>
    <t>Sara-Kim</t>
  </si>
  <si>
    <t>Christine</t>
  </si>
  <si>
    <t>Coco</t>
  </si>
  <si>
    <t>M.A.</t>
  </si>
  <si>
    <t>Phil</t>
  </si>
  <si>
    <t>Retrait Auto</t>
  </si>
  <si>
    <t>Boréale</t>
  </si>
  <si>
    <t>Bruno</t>
  </si>
  <si>
    <t>Mélyssa</t>
  </si>
  <si>
    <t>Richard</t>
  </si>
  <si>
    <t>Xavier</t>
  </si>
  <si>
    <t>Mathieu</t>
  </si>
  <si>
    <t>Steve</t>
  </si>
  <si>
    <t>Marc-Antoine</t>
  </si>
  <si>
    <t>Bob</t>
  </si>
  <si>
    <t>Normand</t>
  </si>
  <si>
    <t>Geneviève</t>
  </si>
  <si>
    <t>Mario</t>
  </si>
  <si>
    <t>Elaine</t>
  </si>
  <si>
    <t>Darra</t>
  </si>
  <si>
    <t>Martin</t>
  </si>
  <si>
    <t>Patriotes</t>
  </si>
  <si>
    <t>Robert</t>
  </si>
  <si>
    <t>Samuel</t>
  </si>
  <si>
    <t>Maxime</t>
  </si>
  <si>
    <t>Alain D.</t>
  </si>
  <si>
    <t>Alain L.</t>
  </si>
  <si>
    <t>David</t>
  </si>
  <si>
    <t>Stéphane</t>
  </si>
  <si>
    <t>Thomas</t>
  </si>
  <si>
    <t>Nick</t>
  </si>
  <si>
    <t>Vincent C.</t>
  </si>
  <si>
    <t>Suzie</t>
  </si>
  <si>
    <t>Joannie</t>
  </si>
  <si>
    <t>Cedrick</t>
  </si>
  <si>
    <t>Amélie</t>
  </si>
  <si>
    <t>Louis</t>
  </si>
  <si>
    <t>Karianne</t>
  </si>
  <si>
    <t>Vincent P.</t>
  </si>
  <si>
    <t>Les Pirates</t>
  </si>
  <si>
    <t>Simon</t>
  </si>
  <si>
    <t>Patrick</t>
  </si>
  <si>
    <t>Valérie</t>
  </si>
  <si>
    <t>Yan</t>
  </si>
  <si>
    <t>Louis-Simon</t>
  </si>
  <si>
    <t>Patricio</t>
  </si>
  <si>
    <t>Marie-Hélène</t>
  </si>
  <si>
    <t>Mme X</t>
  </si>
  <si>
    <t>Meneurs de saison 2025</t>
  </si>
  <si>
    <r>
      <rPr>
        <sz val="12"/>
        <color theme="1"/>
        <rFont val="Garamond"/>
      </rPr>
      <t xml:space="preserve">Moyenne (30+ </t>
    </r>
    <r>
      <rPr>
        <b/>
        <sz val="12"/>
        <color theme="1"/>
        <rFont val="Garamond"/>
      </rPr>
      <t>PT</t>
    </r>
    <r>
      <rPr>
        <sz val="12"/>
        <color theme="1"/>
        <rFont val="Garamond"/>
      </rPr>
      <t xml:space="preserve"> minimum)</t>
    </r>
  </si>
  <si>
    <t>Fiche Technic(CS+PC+PP)</t>
  </si>
  <si>
    <t>Cote d'efficacité (FT/AB)</t>
  </si>
  <si>
    <t>Noms</t>
  </si>
  <si>
    <t>Team</t>
  </si>
  <si>
    <t>%</t>
  </si>
  <si>
    <t>Doubles (2B)</t>
  </si>
  <si>
    <t>Triples (3B)</t>
  </si>
  <si>
    <t>Coups de circuit (CC)</t>
  </si>
  <si>
    <t>Points Comptés (PC)</t>
  </si>
  <si>
    <t>Points Produits (PP)</t>
  </si>
  <si>
    <t>Puissance</t>
  </si>
  <si>
    <t>Puis</t>
  </si>
  <si>
    <t>Meneuses de saison 2025</t>
  </si>
  <si>
    <t>Moyenne (30+ PT minimum)</t>
  </si>
  <si>
    <t>Cote d`efficacité (FT/AB)</t>
  </si>
  <si>
    <t>Équipe</t>
  </si>
  <si>
    <t>V</t>
  </si>
  <si>
    <t>N</t>
  </si>
  <si>
    <t>D</t>
  </si>
  <si>
    <t>Moy.</t>
  </si>
  <si>
    <t>Puiss.</t>
  </si>
  <si>
    <t>Diff.</t>
  </si>
  <si>
    <t>MATCH</t>
  </si>
  <si>
    <t>C</t>
  </si>
  <si>
    <t>C : CHAMPION SAISON RÉGULIÈRE (BYE)</t>
  </si>
  <si>
    <t>D : MEILLEUR 2E (BYE)</t>
  </si>
  <si>
    <t>A</t>
  </si>
  <si>
    <t>A : ASSURÉ D'UNE PLACE EN SÉRIES…..</t>
  </si>
  <si>
    <t>Verres S.</t>
  </si>
  <si>
    <t>Tie Break :</t>
  </si>
  <si>
    <t>Pirates</t>
  </si>
  <si>
    <t>Résultats des parties</t>
  </si>
  <si>
    <t>18h15</t>
  </si>
  <si>
    <t>19h45</t>
  </si>
  <si>
    <t>21h15</t>
  </si>
  <si>
    <t>PARC</t>
  </si>
  <si>
    <t>SEMAINE</t>
  </si>
  <si>
    <t>LOUISIANNE</t>
  </si>
  <si>
    <t>DIMANCHE</t>
  </si>
  <si>
    <t>R 15</t>
  </si>
  <si>
    <t>V 3</t>
  </si>
  <si>
    <t>R</t>
  </si>
  <si>
    <t>Pa 11</t>
  </si>
  <si>
    <t>Pi 7</t>
  </si>
  <si>
    <t>Pa 13</t>
  </si>
  <si>
    <t>V 10</t>
  </si>
  <si>
    <t>R 10</t>
  </si>
  <si>
    <t>VICTOIRE PAR DÉFAUT ( score de 7-0 automatique ) ( colonne M )</t>
  </si>
  <si>
    <t>B 3</t>
  </si>
  <si>
    <t>V 7</t>
  </si>
  <si>
    <t>NULLE</t>
  </si>
  <si>
    <t>Pi 4</t>
  </si>
  <si>
    <t>Pa 8</t>
  </si>
  <si>
    <t>V 20</t>
  </si>
  <si>
    <t>4 MANCHES</t>
  </si>
  <si>
    <t>PARTIE REMISE</t>
  </si>
  <si>
    <t>PARTIE CANCELLÉE</t>
  </si>
  <si>
    <t>Bo</t>
  </si>
  <si>
    <t>demi 1</t>
  </si>
  <si>
    <t>10h00</t>
  </si>
  <si>
    <t>Bu</t>
  </si>
  <si>
    <t>demi 2</t>
  </si>
  <si>
    <t>11h00</t>
  </si>
  <si>
    <t>Pi</t>
  </si>
  <si>
    <t>finale</t>
  </si>
  <si>
    <t>16h00</t>
  </si>
  <si>
    <t>Pa</t>
  </si>
  <si>
    <t>( Heures Approximatives )</t>
  </si>
  <si>
    <t>WC1</t>
  </si>
  <si>
    <t>WC2</t>
  </si>
  <si>
    <t>Demi1</t>
  </si>
  <si>
    <t>Demi2</t>
  </si>
  <si>
    <t>Finale</t>
  </si>
  <si>
    <t>Pir 24</t>
  </si>
  <si>
    <t>M. X</t>
  </si>
  <si>
    <t>Retrait auto</t>
  </si>
  <si>
    <t>Lesly</t>
  </si>
  <si>
    <t>Julie</t>
  </si>
  <si>
    <t>Karine</t>
  </si>
  <si>
    <t>Isabelle</t>
  </si>
  <si>
    <t>Dominic</t>
  </si>
  <si>
    <t xml:space="preserve">Fred </t>
  </si>
  <si>
    <t>Pi 18</t>
  </si>
  <si>
    <t>B 7</t>
  </si>
  <si>
    <t>R 18</t>
  </si>
  <si>
    <t>R 17</t>
  </si>
  <si>
    <t>Pa 4</t>
  </si>
  <si>
    <t>Pi 19</t>
  </si>
  <si>
    <t>B 2</t>
  </si>
  <si>
    <t>Pi 10</t>
  </si>
  <si>
    <t>Christopher</t>
  </si>
  <si>
    <t>Myriam</t>
  </si>
  <si>
    <t>Max</t>
  </si>
  <si>
    <t>Félix</t>
  </si>
  <si>
    <t>B 6</t>
  </si>
  <si>
    <t>Pi 16</t>
  </si>
  <si>
    <t>V 11</t>
  </si>
  <si>
    <t>R 13</t>
  </si>
  <si>
    <t>Sophie</t>
  </si>
  <si>
    <t>Gabriel</t>
  </si>
  <si>
    <t>Vicky</t>
  </si>
  <si>
    <t>JF</t>
  </si>
  <si>
    <t>Véro</t>
  </si>
  <si>
    <t>Ben</t>
  </si>
  <si>
    <t>Pi 9</t>
  </si>
  <si>
    <t>Laurence</t>
  </si>
  <si>
    <t>Nicolas</t>
  </si>
  <si>
    <t>Laurence 2</t>
  </si>
  <si>
    <t>Manuel</t>
  </si>
  <si>
    <t>Sylvain</t>
  </si>
  <si>
    <t>Jennifer</t>
  </si>
  <si>
    <t>V 14</t>
  </si>
  <si>
    <t>B 8</t>
  </si>
  <si>
    <t>0.857</t>
  </si>
  <si>
    <t>Pariotes</t>
  </si>
  <si>
    <t>0.773</t>
  </si>
  <si>
    <t>JS</t>
  </si>
  <si>
    <t>Verres</t>
  </si>
  <si>
    <t>Partiotes</t>
  </si>
  <si>
    <t>Boréal</t>
  </si>
  <si>
    <t>Éric</t>
  </si>
  <si>
    <t>Mélina</t>
  </si>
  <si>
    <t>Danny</t>
  </si>
  <si>
    <t>Jacques</t>
  </si>
  <si>
    <t>Jean-Sébastien</t>
  </si>
  <si>
    <t>Pi 15</t>
  </si>
  <si>
    <t>Pa 7</t>
  </si>
  <si>
    <t>V 13</t>
  </si>
  <si>
    <t>Pi 6</t>
  </si>
  <si>
    <t>R 11</t>
  </si>
  <si>
    <t>B 0</t>
  </si>
  <si>
    <t>R 7</t>
  </si>
  <si>
    <t xml:space="preserve">B 0 </t>
  </si>
  <si>
    <t xml:space="preserve">Pa 7 </t>
  </si>
  <si>
    <t>Pa 6</t>
  </si>
  <si>
    <t>R 9</t>
  </si>
  <si>
    <t>B 13</t>
  </si>
  <si>
    <t>V 21</t>
  </si>
  <si>
    <t>P-E</t>
  </si>
  <si>
    <t>Mathieu C.</t>
  </si>
  <si>
    <t>Pi 0</t>
  </si>
  <si>
    <t>Pa 9</t>
  </si>
  <si>
    <t>V 15</t>
  </si>
  <si>
    <t>Game 28 juillet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</si>
</sst>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0"/>
      <color rgb="FF000000"/>
      <name val="Arial"/>
      <scheme val="minor"/>
    </font>
    <font>
      <b/>
      <sz val="24"/>
      <color theme="1"/>
      <name val="Garamond"/>
    </font>
    <font>
      <sz val="10"/>
      <name val="Arial"/>
    </font>
    <font>
      <b/>
      <u/>
      <sz val="20"/>
      <color theme="1"/>
      <name val="Garamond"/>
    </font>
    <font>
      <b/>
      <sz val="12"/>
      <color theme="1"/>
      <name val="Arial"/>
    </font>
    <font>
      <sz val="12"/>
      <color theme="1"/>
      <name val="Arial"/>
    </font>
    <font>
      <sz val="12"/>
      <color rgb="FFFFC000"/>
      <name val="Arial"/>
    </font>
    <font>
      <sz val="12"/>
      <color rgb="FFFF0000"/>
      <name val="Arial"/>
    </font>
    <font>
      <sz val="12"/>
      <color rgb="FF000000"/>
      <name val="Arial"/>
    </font>
    <font>
      <sz val="12"/>
      <color theme="4"/>
      <name val="Arial"/>
    </font>
    <font>
      <sz val="10"/>
      <color theme="1"/>
      <name val="Arial"/>
    </font>
    <font>
      <sz val="12"/>
      <color rgb="FF1F497D"/>
      <name val="Arial"/>
    </font>
    <font>
      <sz val="12"/>
      <color rgb="FF0070C0"/>
      <name val="Arial"/>
    </font>
    <font>
      <sz val="12"/>
      <color rgb="FF548DD4"/>
      <name val="Arial"/>
    </font>
    <font>
      <u/>
      <sz val="20"/>
      <color theme="1"/>
      <name val="Garamond"/>
    </font>
    <font>
      <sz val="12"/>
      <color theme="1"/>
      <name val="Garamond"/>
    </font>
    <font>
      <b/>
      <sz val="12"/>
      <color theme="1"/>
      <name val="Garamond"/>
    </font>
    <font>
      <b/>
      <sz val="10"/>
      <color theme="1"/>
      <name val="Arial"/>
    </font>
    <font>
      <b/>
      <sz val="16"/>
      <color theme="1"/>
      <name val="Garamond"/>
    </font>
    <font>
      <sz val="16"/>
      <color theme="1"/>
      <name val="Garamond"/>
    </font>
    <font>
      <b/>
      <sz val="10"/>
      <color rgb="FFFF0000"/>
      <name val="Arial"/>
    </font>
    <font>
      <sz val="10"/>
      <color theme="0"/>
      <name val="Arial"/>
    </font>
    <font>
      <sz val="10"/>
      <color theme="1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4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953734"/>
        <bgColor rgb="FF953734"/>
      </patternFill>
    </fill>
    <fill>
      <patternFill patternType="solid">
        <fgColor rgb="FF92D05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7030A0"/>
        <bgColor theme="0"/>
      </patternFill>
    </fill>
    <fill>
      <patternFill patternType="solid">
        <fgColor theme="9" tint="-0.499984740745262"/>
        <bgColor theme="0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6" fillId="3" borderId="2" xfId="0" applyFont="1" applyFill="1" applyBorder="1"/>
    <xf numFmtId="0" fontId="5" fillId="0" borderId="2" xfId="0" applyFont="1" applyBorder="1"/>
    <xf numFmtId="0" fontId="5" fillId="4" borderId="2" xfId="0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2" fontId="5" fillId="4" borderId="3" xfId="0" applyNumberFormat="1" applyFont="1" applyFill="1" applyBorder="1" applyAlignment="1">
      <alignment horizontal="center"/>
    </xf>
    <xf numFmtId="164" fontId="5" fillId="4" borderId="2" xfId="0" applyNumberFormat="1" applyFont="1" applyFill="1" applyBorder="1"/>
    <xf numFmtId="0" fontId="7" fillId="0" borderId="2" xfId="0" applyFont="1" applyBorder="1"/>
    <xf numFmtId="0" fontId="7" fillId="4" borderId="2" xfId="0" applyFont="1" applyFill="1" applyBorder="1" applyAlignment="1">
      <alignment horizontal="center"/>
    </xf>
    <xf numFmtId="164" fontId="7" fillId="4" borderId="2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164" fontId="7" fillId="4" borderId="2" xfId="0" applyNumberFormat="1" applyFont="1" applyFill="1" applyBorder="1"/>
    <xf numFmtId="0" fontId="8" fillId="0" borderId="2" xfId="0" applyFont="1" applyBorder="1"/>
    <xf numFmtId="0" fontId="9" fillId="0" borderId="2" xfId="0" applyFont="1" applyBorder="1"/>
    <xf numFmtId="0" fontId="9" fillId="4" borderId="2" xfId="0" applyFont="1" applyFill="1" applyBorder="1" applyAlignment="1">
      <alignment horizontal="center"/>
    </xf>
    <xf numFmtId="164" fontId="9" fillId="4" borderId="2" xfId="0" applyNumberFormat="1" applyFont="1" applyFill="1" applyBorder="1" applyAlignment="1">
      <alignment horizontal="center"/>
    </xf>
    <xf numFmtId="2" fontId="9" fillId="4" borderId="3" xfId="0" applyNumberFormat="1" applyFont="1" applyFill="1" applyBorder="1" applyAlignment="1">
      <alignment horizontal="center"/>
    </xf>
    <xf numFmtId="164" fontId="9" fillId="4" borderId="2" xfId="0" applyNumberFormat="1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2" fontId="5" fillId="5" borderId="2" xfId="0" applyNumberFormat="1" applyFont="1" applyFill="1" applyBorder="1" applyAlignment="1">
      <alignment horizontal="center"/>
    </xf>
    <xf numFmtId="164" fontId="5" fillId="0" borderId="2" xfId="0" applyNumberFormat="1" applyFont="1" applyBorder="1"/>
    <xf numFmtId="0" fontId="5" fillId="5" borderId="2" xfId="0" applyFont="1" applyFill="1" applyBorder="1"/>
    <xf numFmtId="0" fontId="10" fillId="0" borderId="0" xfId="0" applyFont="1"/>
    <xf numFmtId="0" fontId="8" fillId="5" borderId="2" xfId="0" applyFont="1" applyFill="1" applyBorder="1"/>
    <xf numFmtId="0" fontId="7" fillId="5" borderId="2" xfId="0" applyFont="1" applyFill="1" applyBorder="1"/>
    <xf numFmtId="0" fontId="11" fillId="5" borderId="2" xfId="0" applyFont="1" applyFill="1" applyBorder="1"/>
    <xf numFmtId="0" fontId="11" fillId="0" borderId="2" xfId="0" applyFont="1" applyBorder="1" applyAlignment="1">
      <alignment horizontal="center"/>
    </xf>
    <xf numFmtId="164" fontId="11" fillId="4" borderId="2" xfId="0" applyNumberFormat="1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2" fontId="11" fillId="4" borderId="3" xfId="0" applyNumberFormat="1" applyFont="1" applyFill="1" applyBorder="1" applyAlignment="1">
      <alignment horizontal="center"/>
    </xf>
    <xf numFmtId="164" fontId="11" fillId="4" borderId="2" xfId="0" applyNumberFormat="1" applyFont="1" applyFill="1" applyBorder="1"/>
    <xf numFmtId="0" fontId="10" fillId="3" borderId="3" xfId="0" applyFont="1" applyFill="1" applyBorder="1"/>
    <xf numFmtId="0" fontId="10" fillId="3" borderId="2" xfId="0" applyFont="1" applyFill="1" applyBorder="1"/>
    <xf numFmtId="2" fontId="5" fillId="5" borderId="3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/>
    </xf>
    <xf numFmtId="2" fontId="7" fillId="4" borderId="2" xfId="0" applyNumberFormat="1" applyFont="1" applyFill="1" applyBorder="1" applyAlignment="1">
      <alignment horizontal="center"/>
    </xf>
    <xf numFmtId="0" fontId="12" fillId="0" borderId="2" xfId="0" applyFont="1" applyBorder="1"/>
    <xf numFmtId="0" fontId="12" fillId="4" borderId="2" xfId="0" applyFont="1" applyFill="1" applyBorder="1" applyAlignment="1">
      <alignment horizontal="center"/>
    </xf>
    <xf numFmtId="164" fontId="12" fillId="4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164" fontId="12" fillId="4" borderId="2" xfId="0" applyNumberFormat="1" applyFont="1" applyFill="1" applyBorder="1"/>
    <xf numFmtId="0" fontId="11" fillId="0" borderId="2" xfId="0" applyFont="1" applyBorder="1"/>
    <xf numFmtId="164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/>
    <xf numFmtId="0" fontId="13" fillId="0" borderId="2" xfId="0" applyFont="1" applyBorder="1"/>
    <xf numFmtId="0" fontId="9" fillId="0" borderId="2" xfId="0" applyFont="1" applyBorder="1" applyAlignment="1">
      <alignment horizontal="center"/>
    </xf>
    <xf numFmtId="0" fontId="15" fillId="0" borderId="0" xfId="0" applyFont="1"/>
    <xf numFmtId="0" fontId="16" fillId="0" borderId="2" xfId="0" applyFont="1" applyBorder="1"/>
    <xf numFmtId="0" fontId="17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15" fillId="5" borderId="2" xfId="0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164" fontId="15" fillId="0" borderId="2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1" fontId="15" fillId="0" borderId="2" xfId="0" applyNumberFormat="1" applyFont="1" applyBorder="1" applyAlignment="1">
      <alignment horizontal="center"/>
    </xf>
    <xf numFmtId="0" fontId="15" fillId="5" borderId="2" xfId="0" applyFont="1" applyFill="1" applyBorder="1"/>
    <xf numFmtId="0" fontId="15" fillId="0" borderId="6" xfId="0" applyFont="1" applyBorder="1" applyAlignment="1">
      <alignment horizontal="center"/>
    </xf>
    <xf numFmtId="0" fontId="15" fillId="0" borderId="6" xfId="0" applyFont="1" applyBorder="1"/>
    <xf numFmtId="0" fontId="1" fillId="0" borderId="0" xfId="0" applyFont="1" applyAlignment="1">
      <alignment horizontal="center" vertical="center"/>
    </xf>
    <xf numFmtId="0" fontId="10" fillId="3" borderId="9" xfId="0" applyFont="1" applyFill="1" applyBorder="1"/>
    <xf numFmtId="0" fontId="10" fillId="3" borderId="10" xfId="0" applyFont="1" applyFill="1" applyBorder="1"/>
    <xf numFmtId="0" fontId="10" fillId="3" borderId="11" xfId="0" applyFont="1" applyFill="1" applyBorder="1"/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9" fillId="0" borderId="2" xfId="0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7" fillId="0" borderId="0" xfId="0" applyFont="1"/>
    <xf numFmtId="0" fontId="20" fillId="0" borderId="0" xfId="0" applyFont="1"/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164" fontId="19" fillId="0" borderId="16" xfId="0" applyNumberFormat="1" applyFont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4" borderId="18" xfId="0" applyFont="1" applyFill="1" applyBorder="1" applyAlignment="1">
      <alignment horizontal="center"/>
    </xf>
    <xf numFmtId="0" fontId="10" fillId="3" borderId="19" xfId="0" applyFont="1" applyFill="1" applyBorder="1"/>
    <xf numFmtId="0" fontId="10" fillId="4" borderId="22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15" fontId="17" fillId="0" borderId="0" xfId="0" applyNumberFormat="1" applyFont="1" applyAlignment="1">
      <alignment horizontal="center"/>
    </xf>
    <xf numFmtId="0" fontId="17" fillId="4" borderId="22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22" fillId="0" borderId="0" xfId="0" applyFont="1"/>
    <xf numFmtId="0" fontId="17" fillId="4" borderId="25" xfId="0" applyFont="1" applyFill="1" applyBorder="1" applyAlignment="1">
      <alignment horizontal="center"/>
    </xf>
    <xf numFmtId="20" fontId="17" fillId="0" borderId="0" xfId="0" applyNumberFormat="1" applyFont="1" applyAlignment="1">
      <alignment horizontal="center"/>
    </xf>
    <xf numFmtId="0" fontId="21" fillId="0" borderId="0" xfId="0" applyFont="1"/>
    <xf numFmtId="0" fontId="10" fillId="12" borderId="2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15" fontId="10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1" fillId="5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0" fillId="5" borderId="5" xfId="0" applyFont="1" applyFill="1" applyBorder="1"/>
    <xf numFmtId="0" fontId="15" fillId="5" borderId="5" xfId="0" applyFont="1" applyFill="1" applyBorder="1"/>
    <xf numFmtId="0" fontId="15" fillId="3" borderId="5" xfId="0" applyFont="1" applyFill="1" applyBorder="1"/>
    <xf numFmtId="0" fontId="10" fillId="3" borderId="5" xfId="0" applyFont="1" applyFill="1" applyBorder="1"/>
    <xf numFmtId="2" fontId="15" fillId="0" borderId="3" xfId="0" applyNumberFormat="1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0" fillId="0" borderId="22" xfId="0" applyFont="1" applyBorder="1"/>
    <xf numFmtId="0" fontId="10" fillId="0" borderId="23" xfId="0" applyFont="1" applyBorder="1"/>
    <xf numFmtId="0" fontId="10" fillId="4" borderId="5" xfId="0" applyFont="1" applyFill="1" applyBorder="1"/>
    <xf numFmtId="0" fontId="10" fillId="4" borderId="24" xfId="0" applyFont="1" applyFill="1" applyBorder="1" applyAlignment="1">
      <alignment horizontal="center"/>
    </xf>
    <xf numFmtId="0" fontId="21" fillId="6" borderId="5" xfId="0" applyFont="1" applyFill="1" applyBorder="1"/>
    <xf numFmtId="0" fontId="17" fillId="4" borderId="5" xfId="0" applyFont="1" applyFill="1" applyBorder="1" applyAlignment="1">
      <alignment horizontal="center"/>
    </xf>
    <xf numFmtId="15" fontId="17" fillId="4" borderId="5" xfId="0" applyNumberFormat="1" applyFont="1" applyFill="1" applyBorder="1" applyAlignment="1">
      <alignment horizontal="center"/>
    </xf>
    <xf numFmtId="0" fontId="10" fillId="8" borderId="5" xfId="0" applyFont="1" applyFill="1" applyBorder="1"/>
    <xf numFmtId="20" fontId="17" fillId="4" borderId="5" xfId="0" applyNumberFormat="1" applyFont="1" applyFill="1" applyBorder="1" applyAlignment="1">
      <alignment horizontal="center"/>
    </xf>
    <xf numFmtId="0" fontId="10" fillId="7" borderId="5" xfId="0" applyFont="1" applyFill="1" applyBorder="1"/>
    <xf numFmtId="0" fontId="21" fillId="4" borderId="5" xfId="0" applyFont="1" applyFill="1" applyBorder="1" applyAlignment="1">
      <alignment horizontal="center"/>
    </xf>
    <xf numFmtId="0" fontId="10" fillId="9" borderId="5" xfId="0" applyFont="1" applyFill="1" applyBorder="1"/>
    <xf numFmtId="0" fontId="10" fillId="10" borderId="5" xfId="0" applyFont="1" applyFill="1" applyBorder="1"/>
    <xf numFmtId="0" fontId="10" fillId="11" borderId="5" xfId="0" applyFont="1" applyFill="1" applyBorder="1"/>
    <xf numFmtId="0" fontId="10" fillId="4" borderId="5" xfId="0" applyFont="1" applyFill="1" applyBorder="1" applyAlignment="1">
      <alignment horizontal="center"/>
    </xf>
    <xf numFmtId="15" fontId="10" fillId="12" borderId="5" xfId="0" applyNumberFormat="1" applyFont="1" applyFill="1" applyBorder="1" applyAlignment="1">
      <alignment horizontal="center"/>
    </xf>
    <xf numFmtId="0" fontId="10" fillId="12" borderId="5" xfId="0" applyFont="1" applyFill="1" applyBorder="1" applyAlignment="1">
      <alignment horizontal="center"/>
    </xf>
    <xf numFmtId="0" fontId="10" fillId="12" borderId="5" xfId="0" applyFont="1" applyFill="1" applyBorder="1"/>
    <xf numFmtId="0" fontId="10" fillId="5" borderId="5" xfId="0" applyFont="1" applyFill="1" applyBorder="1" applyAlignment="1">
      <alignment horizontal="center"/>
    </xf>
    <xf numFmtId="15" fontId="17" fillId="12" borderId="5" xfId="0" applyNumberFormat="1" applyFont="1" applyFill="1" applyBorder="1" applyAlignment="1">
      <alignment horizontal="center"/>
    </xf>
    <xf numFmtId="0" fontId="24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5" fillId="0" borderId="2" xfId="0" applyFont="1" applyBorder="1"/>
    <xf numFmtId="0" fontId="26" fillId="0" borderId="2" xfId="0" applyFont="1" applyBorder="1"/>
    <xf numFmtId="0" fontId="27" fillId="0" borderId="2" xfId="0" applyFont="1" applyBorder="1"/>
    <xf numFmtId="0" fontId="28" fillId="0" borderId="2" xfId="0" applyFont="1" applyBorder="1"/>
    <xf numFmtId="0" fontId="23" fillId="4" borderId="25" xfId="0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/>
    </xf>
    <xf numFmtId="0" fontId="24" fillId="4" borderId="22" xfId="0" applyFont="1" applyFill="1" applyBorder="1" applyAlignment="1">
      <alignment horizontal="center"/>
    </xf>
    <xf numFmtId="0" fontId="29" fillId="0" borderId="2" xfId="0" applyFont="1" applyBorder="1"/>
    <xf numFmtId="0" fontId="29" fillId="4" borderId="2" xfId="0" applyFont="1" applyFill="1" applyBorder="1" applyAlignment="1">
      <alignment horizontal="center"/>
    </xf>
    <xf numFmtId="164" fontId="29" fillId="4" borderId="2" xfId="0" applyNumberFormat="1" applyFont="1" applyFill="1" applyBorder="1" applyAlignment="1">
      <alignment horizontal="center"/>
    </xf>
    <xf numFmtId="2" fontId="29" fillId="4" borderId="3" xfId="0" applyNumberFormat="1" applyFont="1" applyFill="1" applyBorder="1" applyAlignment="1">
      <alignment horizontal="center"/>
    </xf>
    <xf numFmtId="164" fontId="29" fillId="4" borderId="2" xfId="0" applyNumberFormat="1" applyFont="1" applyFill="1" applyBorder="1"/>
    <xf numFmtId="0" fontId="27" fillId="4" borderId="2" xfId="0" applyFont="1" applyFill="1" applyBorder="1" applyAlignment="1">
      <alignment horizontal="center"/>
    </xf>
    <xf numFmtId="164" fontId="27" fillId="4" borderId="2" xfId="0" applyNumberFormat="1" applyFont="1" applyFill="1" applyBorder="1" applyAlignment="1">
      <alignment horizontal="center"/>
    </xf>
    <xf numFmtId="2" fontId="27" fillId="4" borderId="3" xfId="0" applyNumberFormat="1" applyFont="1" applyFill="1" applyBorder="1" applyAlignment="1">
      <alignment horizontal="center"/>
    </xf>
    <xf numFmtId="164" fontId="27" fillId="4" borderId="2" xfId="0" applyNumberFormat="1" applyFont="1" applyFill="1" applyBorder="1"/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30" fillId="5" borderId="2" xfId="0" applyFont="1" applyFill="1" applyBorder="1" applyAlignment="1">
      <alignment horizontal="center"/>
    </xf>
    <xf numFmtId="164" fontId="30" fillId="0" borderId="2" xfId="0" applyNumberFormat="1" applyFont="1" applyBorder="1" applyAlignment="1">
      <alignment horizontal="center"/>
    </xf>
    <xf numFmtId="0" fontId="30" fillId="0" borderId="2" xfId="0" applyFont="1" applyBorder="1" applyAlignment="1">
      <alignment horizontal="left"/>
    </xf>
    <xf numFmtId="0" fontId="30" fillId="5" borderId="2" xfId="0" applyFont="1" applyFill="1" applyBorder="1"/>
    <xf numFmtId="2" fontId="15" fillId="0" borderId="26" xfId="0" applyNumberFormat="1" applyFont="1" applyBorder="1" applyAlignment="1">
      <alignment horizontal="center"/>
    </xf>
    <xf numFmtId="0" fontId="17" fillId="13" borderId="2" xfId="0" applyFont="1" applyFill="1" applyBorder="1" applyAlignment="1">
      <alignment horizontal="center"/>
    </xf>
    <xf numFmtId="0" fontId="10" fillId="13" borderId="2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5" xfId="0" applyFont="1" applyBorder="1"/>
    <xf numFmtId="0" fontId="14" fillId="0" borderId="3" xfId="0" applyFont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2" fillId="0" borderId="5" xfId="0" applyFont="1" applyBorder="1"/>
    <xf numFmtId="0" fontId="10" fillId="4" borderId="23" xfId="0" applyFont="1" applyFill="1" applyBorder="1" applyAlignment="1">
      <alignment horizontal="center"/>
    </xf>
    <xf numFmtId="0" fontId="2" fillId="0" borderId="24" xfId="0" applyFont="1" applyBorder="1"/>
    <xf numFmtId="0" fontId="1" fillId="2" borderId="7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8" xfId="0" applyFont="1" applyBorder="1"/>
    <xf numFmtId="0" fontId="14" fillId="0" borderId="0" xfId="0" applyFont="1" applyAlignment="1">
      <alignment horizontal="center"/>
    </xf>
    <xf numFmtId="0" fontId="0" fillId="0" borderId="0" xfId="0"/>
    <xf numFmtId="0" fontId="17" fillId="0" borderId="7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2" fillId="0" borderId="21" xfId="0" applyFont="1" applyBorder="1"/>
    <xf numFmtId="0" fontId="23" fillId="14" borderId="2" xfId="0" applyFont="1" applyFill="1" applyBorder="1" applyAlignment="1">
      <alignment horizontal="center"/>
    </xf>
    <xf numFmtId="0" fontId="23" fillId="14" borderId="25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24" fillId="1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2"/>
  <sheetViews>
    <sheetView tabSelected="1" zoomScale="90" zoomScaleNormal="90" workbookViewId="0">
      <selection activeCell="T146" sqref="T146"/>
    </sheetView>
  </sheetViews>
  <sheetFormatPr baseColWidth="10" defaultColWidth="12.54296875" defaultRowHeight="15" customHeight="1" x14ac:dyDescent="0.25"/>
  <cols>
    <col min="1" max="1" width="15.7265625" customWidth="1"/>
    <col min="2" max="2" width="4.7265625" customWidth="1"/>
    <col min="3" max="3" width="6" customWidth="1"/>
    <col min="4" max="5" width="4.7265625" customWidth="1"/>
    <col min="6" max="7" width="6" customWidth="1"/>
    <col min="8" max="10" width="4.7265625" customWidth="1"/>
    <col min="11" max="12" width="5.26953125" customWidth="1"/>
    <col min="13" max="13" width="8.7265625" customWidth="1"/>
    <col min="14" max="14" width="5.7265625" customWidth="1"/>
    <col min="15" max="16" width="6.7265625" customWidth="1"/>
    <col min="17" max="17" width="11.453125" customWidth="1"/>
    <col min="18" max="18" width="4.7265625" customWidth="1"/>
    <col min="19" max="25" width="4.54296875" customWidth="1"/>
    <col min="26" max="29" width="5.26953125" customWidth="1"/>
    <col min="30" max="32" width="6.7265625" customWidth="1"/>
    <col min="33" max="33" width="8.26953125" customWidth="1"/>
    <col min="34" max="34" width="5" customWidth="1"/>
    <col min="35" max="35" width="7.81640625" customWidth="1"/>
  </cols>
  <sheetData>
    <row r="1" spans="1:17" ht="39.75" customHeight="1" x14ac:dyDescent="0.2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</row>
    <row r="2" spans="1:17" ht="30" customHeight="1" x14ac:dyDescent="0.6">
      <c r="A2" s="167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7" ht="12.75" customHeight="1" x14ac:dyDescent="0.3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101" t="s">
        <v>16</v>
      </c>
      <c r="P3" s="2" t="s">
        <v>17</v>
      </c>
      <c r="Q3" s="3"/>
    </row>
    <row r="4" spans="1:17" ht="4.5" customHeight="1" x14ac:dyDescent="0.35">
      <c r="A4" s="4" t="s">
        <v>2</v>
      </c>
      <c r="B4" s="4" t="s">
        <v>18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  <c r="P4" s="4" t="s">
        <v>17</v>
      </c>
      <c r="Q4" s="3"/>
    </row>
    <row r="5" spans="1:17" ht="12.75" customHeight="1" x14ac:dyDescent="0.35">
      <c r="A5" s="5" t="s">
        <v>19</v>
      </c>
      <c r="B5" s="6">
        <v>11</v>
      </c>
      <c r="C5" s="6">
        <v>44</v>
      </c>
      <c r="D5" s="6">
        <v>0</v>
      </c>
      <c r="E5" s="6">
        <v>0</v>
      </c>
      <c r="F5" s="6">
        <v>44</v>
      </c>
      <c r="G5" s="6">
        <v>29</v>
      </c>
      <c r="H5" s="6">
        <v>4</v>
      </c>
      <c r="I5" s="6">
        <v>3</v>
      </c>
      <c r="J5" s="6">
        <v>2</v>
      </c>
      <c r="K5" s="6">
        <v>21</v>
      </c>
      <c r="L5" s="6">
        <v>20</v>
      </c>
      <c r="M5" s="7">
        <f>(G5/F5)</f>
        <v>0.65909090909090906</v>
      </c>
      <c r="N5" s="6">
        <f>(G5+K5+L5)</f>
        <v>70</v>
      </c>
      <c r="O5" s="8">
        <f>(N5/F5)</f>
        <v>1.5909090909090908</v>
      </c>
      <c r="P5" s="9">
        <f>((G5-H5-I5-J5)+(2*H5)+(3*I5)+(4*J5))/F5</f>
        <v>1.0227272727272727</v>
      </c>
      <c r="Q5" s="3"/>
    </row>
    <row r="6" spans="1:17" ht="12.75" customHeight="1" x14ac:dyDescent="0.35">
      <c r="A6" s="5" t="s">
        <v>21</v>
      </c>
      <c r="B6" s="6">
        <v>11</v>
      </c>
      <c r="C6" s="6">
        <v>48</v>
      </c>
      <c r="D6" s="6">
        <v>0</v>
      </c>
      <c r="E6" s="6">
        <v>2</v>
      </c>
      <c r="F6" s="6">
        <v>46</v>
      </c>
      <c r="G6" s="6">
        <v>30</v>
      </c>
      <c r="H6" s="6">
        <v>4</v>
      </c>
      <c r="I6" s="6">
        <v>1</v>
      </c>
      <c r="J6" s="6">
        <v>0</v>
      </c>
      <c r="K6" s="6">
        <v>13</v>
      </c>
      <c r="L6" s="6">
        <v>12</v>
      </c>
      <c r="M6" s="7">
        <f>(G6/F6)</f>
        <v>0.65217391304347827</v>
      </c>
      <c r="N6" s="6">
        <f>(G6+K6+L6)</f>
        <v>55</v>
      </c>
      <c r="O6" s="8">
        <f>(N6/F6)</f>
        <v>1.1956521739130435</v>
      </c>
      <c r="P6" s="9">
        <f>((G6-H6-I6-J6)+(2*H6)+(3*I6)+(4*J6))/F6</f>
        <v>0.78260869565217395</v>
      </c>
      <c r="Q6" s="3"/>
    </row>
    <row r="7" spans="1:17" ht="12.75" customHeight="1" x14ac:dyDescent="0.35">
      <c r="A7" s="5" t="s">
        <v>22</v>
      </c>
      <c r="B7" s="6">
        <v>8</v>
      </c>
      <c r="C7" s="6">
        <v>31</v>
      </c>
      <c r="D7" s="6">
        <v>1</v>
      </c>
      <c r="E7" s="6">
        <v>3</v>
      </c>
      <c r="F7" s="6">
        <v>27</v>
      </c>
      <c r="G7" s="6">
        <v>18</v>
      </c>
      <c r="H7" s="6">
        <v>1</v>
      </c>
      <c r="I7" s="6">
        <v>0</v>
      </c>
      <c r="J7" s="6">
        <v>3</v>
      </c>
      <c r="K7" s="6">
        <v>16</v>
      </c>
      <c r="L7" s="6">
        <v>20</v>
      </c>
      <c r="M7" s="7">
        <f>(G7/F7)</f>
        <v>0.66666666666666663</v>
      </c>
      <c r="N7" s="6">
        <f>(G7+K7+L7)</f>
        <v>54</v>
      </c>
      <c r="O7" s="8">
        <f>(N7/F7)</f>
        <v>2</v>
      </c>
      <c r="P7" s="9">
        <f>((G7-H7-I7-J7)+(2*H7)+(3*I7)+(4*J7))/F7</f>
        <v>1.037037037037037</v>
      </c>
      <c r="Q7" s="3"/>
    </row>
    <row r="8" spans="1:17" ht="12.75" customHeight="1" x14ac:dyDescent="0.35">
      <c r="A8" s="5" t="s">
        <v>20</v>
      </c>
      <c r="B8" s="6">
        <v>7</v>
      </c>
      <c r="C8" s="6">
        <v>27</v>
      </c>
      <c r="D8" s="6">
        <v>0</v>
      </c>
      <c r="E8" s="6">
        <v>0</v>
      </c>
      <c r="F8" s="6">
        <v>27</v>
      </c>
      <c r="G8" s="6">
        <v>19</v>
      </c>
      <c r="H8" s="6">
        <v>5</v>
      </c>
      <c r="I8" s="6">
        <v>2</v>
      </c>
      <c r="J8" s="6">
        <v>3</v>
      </c>
      <c r="K8" s="6">
        <v>13</v>
      </c>
      <c r="L8" s="6">
        <v>20</v>
      </c>
      <c r="M8" s="7">
        <f>(G8/F8)</f>
        <v>0.70370370370370372</v>
      </c>
      <c r="N8" s="6">
        <f>(G8+K8+L8)</f>
        <v>52</v>
      </c>
      <c r="O8" s="8">
        <f>(N8/F8)</f>
        <v>1.9259259259259258</v>
      </c>
      <c r="P8" s="9">
        <f>((G8-H8-I8-J8)+(2*H8)+(3*I8)+(4*J8))/F8</f>
        <v>1.3703703703703705</v>
      </c>
      <c r="Q8" s="3"/>
    </row>
    <row r="9" spans="1:17" ht="12.75" customHeight="1" x14ac:dyDescent="0.35">
      <c r="A9" s="5" t="s">
        <v>24</v>
      </c>
      <c r="B9" s="6">
        <v>10</v>
      </c>
      <c r="C9" s="6">
        <v>39</v>
      </c>
      <c r="D9" s="6">
        <v>2</v>
      </c>
      <c r="E9" s="6">
        <v>1</v>
      </c>
      <c r="F9" s="6">
        <v>36</v>
      </c>
      <c r="G9" s="6">
        <v>21</v>
      </c>
      <c r="H9" s="6">
        <v>3</v>
      </c>
      <c r="I9" s="6">
        <v>0</v>
      </c>
      <c r="J9" s="6">
        <v>3</v>
      </c>
      <c r="K9" s="6">
        <v>10</v>
      </c>
      <c r="L9" s="6">
        <v>19</v>
      </c>
      <c r="M9" s="7">
        <f>(G9/F9)</f>
        <v>0.58333333333333337</v>
      </c>
      <c r="N9" s="6">
        <f>(G9+K9+L9)</f>
        <v>50</v>
      </c>
      <c r="O9" s="8">
        <f>(N9/F9)</f>
        <v>1.3888888888888888</v>
      </c>
      <c r="P9" s="9">
        <f>((G9-H9-I9-J9)+(2*H9)+(3*I9)+(4*J9))/F9</f>
        <v>0.91666666666666663</v>
      </c>
      <c r="Q9" s="3"/>
    </row>
    <row r="10" spans="1:17" ht="12.75" customHeight="1" x14ac:dyDescent="0.35">
      <c r="A10" s="5" t="s">
        <v>23</v>
      </c>
      <c r="B10" s="6">
        <v>9</v>
      </c>
      <c r="C10" s="6">
        <v>41</v>
      </c>
      <c r="D10" s="6">
        <v>2</v>
      </c>
      <c r="E10" s="6">
        <v>0</v>
      </c>
      <c r="F10" s="6">
        <v>39</v>
      </c>
      <c r="G10" s="6">
        <v>24</v>
      </c>
      <c r="H10" s="6">
        <v>4</v>
      </c>
      <c r="I10" s="6">
        <v>0</v>
      </c>
      <c r="J10" s="6">
        <v>0</v>
      </c>
      <c r="K10" s="6">
        <v>6</v>
      </c>
      <c r="L10" s="6">
        <v>8</v>
      </c>
      <c r="M10" s="7">
        <f>(G10/F10)</f>
        <v>0.61538461538461542</v>
      </c>
      <c r="N10" s="6">
        <f>(G10+K10+L10)</f>
        <v>38</v>
      </c>
      <c r="O10" s="8">
        <f>(N10/F10)</f>
        <v>0.97435897435897434</v>
      </c>
      <c r="P10" s="9">
        <f>((G10-H10-I10-J10)+(2*H10)+(3*I10)+(4*J10))/F10</f>
        <v>0.71794871794871795</v>
      </c>
      <c r="Q10" s="3"/>
    </row>
    <row r="11" spans="1:17" ht="12.75" customHeight="1" x14ac:dyDescent="0.35">
      <c r="A11" s="5" t="s">
        <v>27</v>
      </c>
      <c r="B11" s="6">
        <v>7</v>
      </c>
      <c r="C11" s="6">
        <v>25</v>
      </c>
      <c r="D11" s="6">
        <v>0</v>
      </c>
      <c r="E11" s="6">
        <v>0</v>
      </c>
      <c r="F11" s="6">
        <v>25</v>
      </c>
      <c r="G11" s="6">
        <v>16</v>
      </c>
      <c r="H11" s="6">
        <v>6</v>
      </c>
      <c r="I11" s="6">
        <v>1</v>
      </c>
      <c r="J11" s="6">
        <v>1</v>
      </c>
      <c r="K11" s="6">
        <v>11</v>
      </c>
      <c r="L11" s="6">
        <v>6</v>
      </c>
      <c r="M11" s="7">
        <f>(G11/F11)</f>
        <v>0.64</v>
      </c>
      <c r="N11" s="6">
        <f>(G11+K11+L11)</f>
        <v>33</v>
      </c>
      <c r="O11" s="8">
        <f>(N11/F11)</f>
        <v>1.32</v>
      </c>
      <c r="P11" s="9">
        <f>((G11-H11-I11-J11)+(2*H11)+(3*I11)+(4*J11))/F11</f>
        <v>1.08</v>
      </c>
      <c r="Q11" s="3"/>
    </row>
    <row r="12" spans="1:17" ht="12.75" customHeight="1" x14ac:dyDescent="0.35">
      <c r="A12" s="5" t="s">
        <v>30</v>
      </c>
      <c r="B12" s="6">
        <v>10</v>
      </c>
      <c r="C12" s="6">
        <v>37</v>
      </c>
      <c r="D12" s="6">
        <v>3</v>
      </c>
      <c r="E12" s="6">
        <v>1</v>
      </c>
      <c r="F12" s="6">
        <v>33</v>
      </c>
      <c r="G12" s="6">
        <v>19</v>
      </c>
      <c r="H12" s="6">
        <v>1</v>
      </c>
      <c r="I12" s="6">
        <v>0</v>
      </c>
      <c r="J12" s="6">
        <v>0</v>
      </c>
      <c r="K12" s="6">
        <v>7</v>
      </c>
      <c r="L12" s="6">
        <v>7</v>
      </c>
      <c r="M12" s="7">
        <f>(G12/F12)</f>
        <v>0.5757575757575758</v>
      </c>
      <c r="N12" s="6">
        <f>(G12+K12+L12)</f>
        <v>33</v>
      </c>
      <c r="O12" s="8">
        <f>(N12/F12)</f>
        <v>1</v>
      </c>
      <c r="P12" s="9">
        <f>((G12-H12-I12-J12)+(2*H12)+(3*I12)+(4*J12))/F12</f>
        <v>0.60606060606060608</v>
      </c>
      <c r="Q12" s="3"/>
    </row>
    <row r="13" spans="1:17" ht="12.75" customHeight="1" x14ac:dyDescent="0.35">
      <c r="A13" s="10" t="s">
        <v>25</v>
      </c>
      <c r="B13" s="11">
        <v>8</v>
      </c>
      <c r="C13" s="11">
        <v>33</v>
      </c>
      <c r="D13" s="11">
        <v>2</v>
      </c>
      <c r="E13" s="11">
        <v>0</v>
      </c>
      <c r="F13" s="11">
        <v>31</v>
      </c>
      <c r="G13" s="11">
        <v>18</v>
      </c>
      <c r="H13" s="11">
        <v>1</v>
      </c>
      <c r="I13" s="11">
        <v>0</v>
      </c>
      <c r="J13" s="11">
        <v>0</v>
      </c>
      <c r="K13" s="11">
        <v>9</v>
      </c>
      <c r="L13" s="11">
        <v>4</v>
      </c>
      <c r="M13" s="12">
        <f>(G13/F13)</f>
        <v>0.58064516129032262</v>
      </c>
      <c r="N13" s="11">
        <f>(G13+K13+L13)</f>
        <v>31</v>
      </c>
      <c r="O13" s="13">
        <f>(N13/F13)</f>
        <v>1</v>
      </c>
      <c r="P13" s="14">
        <f>((G13-H13-I13-J13)+(2*H13)+(3*I13)+(4*J13))/F13</f>
        <v>0.61290322580645162</v>
      </c>
      <c r="Q13" s="3"/>
    </row>
    <row r="14" spans="1:17" ht="12.75" customHeight="1" x14ac:dyDescent="0.35">
      <c r="A14" s="10" t="s">
        <v>31</v>
      </c>
      <c r="B14" s="11">
        <v>8</v>
      </c>
      <c r="C14" s="11">
        <v>32</v>
      </c>
      <c r="D14" s="11">
        <v>1</v>
      </c>
      <c r="E14" s="150">
        <v>0</v>
      </c>
      <c r="F14" s="11">
        <v>31</v>
      </c>
      <c r="G14" s="11">
        <v>15</v>
      </c>
      <c r="H14" s="11">
        <v>0</v>
      </c>
      <c r="I14" s="11">
        <v>0</v>
      </c>
      <c r="J14" s="11">
        <v>0</v>
      </c>
      <c r="K14" s="11">
        <v>10</v>
      </c>
      <c r="L14" s="11">
        <v>6</v>
      </c>
      <c r="M14" s="12">
        <f>(G14/F14)</f>
        <v>0.4838709677419355</v>
      </c>
      <c r="N14" s="11">
        <f>(G14+K14+L14)</f>
        <v>31</v>
      </c>
      <c r="O14" s="13">
        <f>(N14/F14)</f>
        <v>1</v>
      </c>
      <c r="P14" s="14">
        <f>((G14-H14-I14-J14)+(2*H14)+(3*I14)+(4*J14))/F14</f>
        <v>0.4838709677419355</v>
      </c>
      <c r="Q14" s="3"/>
    </row>
    <row r="15" spans="1:17" ht="12.75" customHeight="1" x14ac:dyDescent="0.35">
      <c r="A15" s="5" t="s">
        <v>29</v>
      </c>
      <c r="B15" s="6">
        <v>9</v>
      </c>
      <c r="C15" s="6">
        <v>30</v>
      </c>
      <c r="D15" s="6">
        <v>1</v>
      </c>
      <c r="E15" s="6">
        <v>0</v>
      </c>
      <c r="F15" s="6">
        <v>29</v>
      </c>
      <c r="G15" s="6">
        <v>12</v>
      </c>
      <c r="H15" s="6">
        <v>0</v>
      </c>
      <c r="I15" s="6">
        <v>0</v>
      </c>
      <c r="J15" s="6">
        <v>0</v>
      </c>
      <c r="K15" s="6">
        <v>8</v>
      </c>
      <c r="L15" s="6">
        <v>3</v>
      </c>
      <c r="M15" s="7">
        <f>(G15/F15)</f>
        <v>0.41379310344827586</v>
      </c>
      <c r="N15" s="6">
        <f>(G15+K15+L15)</f>
        <v>23</v>
      </c>
      <c r="O15" s="8">
        <f>(N15/F15)</f>
        <v>0.7931034482758621</v>
      </c>
      <c r="P15" s="9">
        <f>((G15-H15-I15-J15)+(2*H15)+(3*I15)+(4*J15))/F15</f>
        <v>0.41379310344827586</v>
      </c>
      <c r="Q15" s="3"/>
    </row>
    <row r="16" spans="1:17" ht="12.75" customHeight="1" x14ac:dyDescent="0.35">
      <c r="A16" s="15" t="s">
        <v>28</v>
      </c>
      <c r="B16" s="6">
        <v>7</v>
      </c>
      <c r="C16" s="6">
        <v>25</v>
      </c>
      <c r="D16" s="6">
        <v>0</v>
      </c>
      <c r="E16" s="6">
        <v>0</v>
      </c>
      <c r="F16" s="6">
        <v>25</v>
      </c>
      <c r="G16" s="6">
        <v>12</v>
      </c>
      <c r="H16" s="6">
        <v>0</v>
      </c>
      <c r="I16" s="6">
        <v>0</v>
      </c>
      <c r="J16" s="6">
        <v>1</v>
      </c>
      <c r="K16" s="6">
        <v>5</v>
      </c>
      <c r="L16" s="6">
        <v>5</v>
      </c>
      <c r="M16" s="7">
        <f>(G16/F16)</f>
        <v>0.48</v>
      </c>
      <c r="N16" s="6">
        <f>(G16+K16+L16)</f>
        <v>22</v>
      </c>
      <c r="O16" s="8">
        <f>(N16/F16)</f>
        <v>0.88</v>
      </c>
      <c r="P16" s="9">
        <f>((G16-H16-I16-J16)+(2*H16)+(3*I16)+(4*J16))/F16</f>
        <v>0.6</v>
      </c>
      <c r="Q16" s="3"/>
    </row>
    <row r="17" spans="1:17" ht="12.75" customHeight="1" x14ac:dyDescent="0.35">
      <c r="A17" s="10" t="s">
        <v>26</v>
      </c>
      <c r="B17" s="11">
        <v>8</v>
      </c>
      <c r="C17" s="11">
        <v>29</v>
      </c>
      <c r="D17" s="11">
        <v>0</v>
      </c>
      <c r="E17" s="150">
        <v>1</v>
      </c>
      <c r="F17" s="11">
        <v>28</v>
      </c>
      <c r="G17" s="11">
        <v>13</v>
      </c>
      <c r="H17" s="11">
        <v>1</v>
      </c>
      <c r="I17" s="11">
        <v>0</v>
      </c>
      <c r="J17" s="11">
        <v>0</v>
      </c>
      <c r="K17" s="11">
        <v>4</v>
      </c>
      <c r="L17" s="11">
        <v>5</v>
      </c>
      <c r="M17" s="12">
        <f>(G17/F17)</f>
        <v>0.4642857142857143</v>
      </c>
      <c r="N17" s="11">
        <f>(G17+K17+L17)</f>
        <v>22</v>
      </c>
      <c r="O17" s="13">
        <f>(N17/F17)</f>
        <v>0.7857142857142857</v>
      </c>
      <c r="P17" s="14">
        <f>((G17-H17-I17-J17)+(2*H17)+(3*I17)+(4*J17))/F17</f>
        <v>0.5</v>
      </c>
      <c r="Q17" s="3"/>
    </row>
    <row r="18" spans="1:17" ht="12.75" customHeight="1" x14ac:dyDescent="0.35">
      <c r="A18" s="5" t="s">
        <v>194</v>
      </c>
      <c r="B18" s="6">
        <v>1</v>
      </c>
      <c r="C18" s="6">
        <v>5</v>
      </c>
      <c r="D18" s="6">
        <v>0</v>
      </c>
      <c r="E18" s="6">
        <v>0</v>
      </c>
      <c r="F18" s="6">
        <v>5</v>
      </c>
      <c r="G18" s="6">
        <v>1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7">
        <f>(G18/F18)</f>
        <v>0.2</v>
      </c>
      <c r="N18" s="6">
        <f>(G18+K18+L18)</f>
        <v>2</v>
      </c>
      <c r="O18" s="8">
        <f>(N18/F18)</f>
        <v>0.4</v>
      </c>
      <c r="P18" s="9">
        <f>((G18-H18-I18-J18)+(2*H18)+(3*I18)+(4*J18))/F18</f>
        <v>0.2</v>
      </c>
      <c r="Q18" s="3"/>
    </row>
    <row r="19" spans="1:17" ht="12.75" customHeight="1" x14ac:dyDescent="0.35">
      <c r="A19" s="10" t="s">
        <v>32</v>
      </c>
      <c r="B19" s="11">
        <v>2</v>
      </c>
      <c r="C19" s="11">
        <v>8</v>
      </c>
      <c r="D19" s="11">
        <v>0</v>
      </c>
      <c r="E19" s="6">
        <v>0</v>
      </c>
      <c r="F19" s="11">
        <v>8</v>
      </c>
      <c r="G19" s="11">
        <v>1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2">
        <f>(G19/F19)</f>
        <v>0.125</v>
      </c>
      <c r="N19" s="11">
        <f>(G19+K19+L19)</f>
        <v>1</v>
      </c>
      <c r="O19" s="13">
        <f>(N19/F19)</f>
        <v>0.125</v>
      </c>
      <c r="P19" s="14">
        <f>((G19-H19-I19-J19)+(2*H19)+(3*I19)+(4*J19))/F19</f>
        <v>0.125</v>
      </c>
      <c r="Q19" s="3"/>
    </row>
    <row r="20" spans="1:17" ht="12.75" customHeight="1" x14ac:dyDescent="0.35">
      <c r="A20" s="16" t="s">
        <v>33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8" t="e">
        <f t="shared" ref="M20:M21" si="0">(G20/F20)</f>
        <v>#DIV/0!</v>
      </c>
      <c r="N20" s="17">
        <f t="shared" ref="N20:N21" si="1">(G20+K20+L20)</f>
        <v>0</v>
      </c>
      <c r="O20" s="19" t="e">
        <f t="shared" ref="O20:O21" si="2">(N20/F20)</f>
        <v>#DIV/0!</v>
      </c>
      <c r="P20" s="20" t="e">
        <f t="shared" ref="P20:P21" si="3">((G20-H20-I20-J20)+(2*H20)+(3*I20)+(4*J20))/F20</f>
        <v>#DIV/0!</v>
      </c>
      <c r="Q20" s="3"/>
    </row>
    <row r="21" spans="1:17" ht="12.75" customHeight="1" x14ac:dyDescent="0.35">
      <c r="A21" s="16" t="s">
        <v>34</v>
      </c>
      <c r="B21" s="17">
        <v>1</v>
      </c>
      <c r="C21" s="17">
        <v>3</v>
      </c>
      <c r="D21" s="17">
        <v>0</v>
      </c>
      <c r="E21" s="17">
        <v>0</v>
      </c>
      <c r="F21" s="17">
        <v>3</v>
      </c>
      <c r="G21" s="17">
        <v>1</v>
      </c>
      <c r="H21" s="17">
        <v>0</v>
      </c>
      <c r="I21" s="17">
        <v>0</v>
      </c>
      <c r="J21" s="17">
        <v>0</v>
      </c>
      <c r="K21" s="17">
        <v>1</v>
      </c>
      <c r="L21" s="17">
        <v>0</v>
      </c>
      <c r="M21" s="18">
        <f t="shared" si="0"/>
        <v>0.33333333333333331</v>
      </c>
      <c r="N21" s="17">
        <f t="shared" si="1"/>
        <v>2</v>
      </c>
      <c r="O21" s="19">
        <f t="shared" si="2"/>
        <v>0.66666666666666663</v>
      </c>
      <c r="P21" s="20">
        <f t="shared" si="3"/>
        <v>0.33333333333333331</v>
      </c>
      <c r="Q21" s="3"/>
    </row>
    <row r="22" spans="1:17" ht="4.5" customHeight="1" x14ac:dyDescent="0.35">
      <c r="A22" s="21"/>
      <c r="B22" s="21"/>
      <c r="C22" s="22"/>
      <c r="D22" s="22"/>
      <c r="E22" s="22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3"/>
    </row>
    <row r="23" spans="1:17" ht="12.75" customHeight="1" x14ac:dyDescent="0.35">
      <c r="A23" s="5" t="s">
        <v>35</v>
      </c>
      <c r="B23" s="5"/>
      <c r="C23" s="23">
        <f t="shared" ref="C23:L23" si="4">SUM(C5:C22)</f>
        <v>457</v>
      </c>
      <c r="D23" s="23">
        <f t="shared" si="4"/>
        <v>12</v>
      </c>
      <c r="E23" s="23">
        <f t="shared" si="4"/>
        <v>8</v>
      </c>
      <c r="F23" s="23">
        <f t="shared" si="4"/>
        <v>437</v>
      </c>
      <c r="G23" s="23">
        <f t="shared" si="4"/>
        <v>249</v>
      </c>
      <c r="H23" s="23">
        <f t="shared" si="4"/>
        <v>30</v>
      </c>
      <c r="I23" s="23">
        <f t="shared" si="4"/>
        <v>7</v>
      </c>
      <c r="J23" s="23">
        <f t="shared" si="4"/>
        <v>13</v>
      </c>
      <c r="K23" s="23">
        <f t="shared" si="4"/>
        <v>135</v>
      </c>
      <c r="L23" s="23">
        <f t="shared" si="4"/>
        <v>135</v>
      </c>
      <c r="M23" s="24">
        <f>(G23/F23)</f>
        <v>0.56979405034324948</v>
      </c>
      <c r="N23" s="25">
        <f>G23+K23+L23</f>
        <v>519</v>
      </c>
      <c r="O23" s="26">
        <f>N23/F23</f>
        <v>1.1876430205949657</v>
      </c>
      <c r="P23" s="27">
        <f>((G23-H23-I23-J23)+(2*H23)+(3*I23)+(4*J23))/F23</f>
        <v>0.7597254004576659</v>
      </c>
      <c r="Q23" s="3"/>
    </row>
    <row r="24" spans="1:17" ht="30" customHeight="1" x14ac:dyDescent="0.6">
      <c r="A24" s="163" t="s">
        <v>36</v>
      </c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</row>
    <row r="25" spans="1:17" ht="12.75" customHeight="1" x14ac:dyDescent="0.35">
      <c r="A25" s="1" t="s">
        <v>37</v>
      </c>
      <c r="B25" s="2" t="s">
        <v>3</v>
      </c>
      <c r="C25" s="2" t="s">
        <v>4</v>
      </c>
      <c r="D25" s="2" t="s">
        <v>5</v>
      </c>
      <c r="E25" s="2" t="s">
        <v>6</v>
      </c>
      <c r="F25" s="2" t="s">
        <v>7</v>
      </c>
      <c r="G25" s="2" t="s">
        <v>8</v>
      </c>
      <c r="H25" s="2" t="s">
        <v>9</v>
      </c>
      <c r="I25" s="2" t="s">
        <v>10</v>
      </c>
      <c r="J25" s="2" t="s">
        <v>11</v>
      </c>
      <c r="K25" s="2" t="s">
        <v>12</v>
      </c>
      <c r="L25" s="2" t="s">
        <v>13</v>
      </c>
      <c r="M25" s="2" t="s">
        <v>14</v>
      </c>
      <c r="N25" s="2" t="s">
        <v>15</v>
      </c>
      <c r="O25" s="101" t="s">
        <v>16</v>
      </c>
      <c r="P25" s="2" t="s">
        <v>17</v>
      </c>
    </row>
    <row r="26" spans="1:17" ht="4.5" customHeight="1" x14ac:dyDescent="0.35">
      <c r="A26" s="4" t="s">
        <v>2</v>
      </c>
      <c r="B26" s="4" t="s">
        <v>18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4" t="s">
        <v>9</v>
      </c>
      <c r="I26" s="4" t="s">
        <v>10</v>
      </c>
      <c r="J26" s="4" t="s">
        <v>11</v>
      </c>
      <c r="K26" s="4" t="s">
        <v>12</v>
      </c>
      <c r="L26" s="4" t="s">
        <v>13</v>
      </c>
      <c r="M26" s="4" t="s">
        <v>14</v>
      </c>
      <c r="N26" s="4" t="s">
        <v>15</v>
      </c>
      <c r="O26" s="4" t="s">
        <v>16</v>
      </c>
      <c r="P26" s="4" t="s">
        <v>17</v>
      </c>
    </row>
    <row r="27" spans="1:17" ht="12.75" customHeight="1" x14ac:dyDescent="0.35">
      <c r="A27" s="28" t="s">
        <v>40</v>
      </c>
      <c r="B27" s="6">
        <v>9</v>
      </c>
      <c r="C27" s="6">
        <v>34</v>
      </c>
      <c r="D27" s="6">
        <v>1</v>
      </c>
      <c r="E27" s="6">
        <v>1</v>
      </c>
      <c r="F27" s="6">
        <v>32</v>
      </c>
      <c r="G27" s="6">
        <v>25</v>
      </c>
      <c r="H27" s="6">
        <v>6</v>
      </c>
      <c r="I27" s="6">
        <v>3</v>
      </c>
      <c r="J27" s="6">
        <v>1</v>
      </c>
      <c r="K27" s="6">
        <v>16</v>
      </c>
      <c r="L27" s="6">
        <v>18</v>
      </c>
      <c r="M27" s="7">
        <f>(G27/F27)</f>
        <v>0.78125</v>
      </c>
      <c r="N27" s="6">
        <f>(G27+K27+L27)</f>
        <v>59</v>
      </c>
      <c r="O27" s="8">
        <f>(N27/F27)</f>
        <v>1.84375</v>
      </c>
      <c r="P27" s="9">
        <f>((G27-H27-I27-J27)+(2*H27)+(3*I27)+(4*J27))/F27</f>
        <v>1.25</v>
      </c>
      <c r="Q27" s="29"/>
    </row>
    <row r="28" spans="1:17" ht="12.75" customHeight="1" x14ac:dyDescent="0.35">
      <c r="A28" s="30" t="s">
        <v>38</v>
      </c>
      <c r="B28" s="6">
        <v>10</v>
      </c>
      <c r="C28" s="6">
        <v>38</v>
      </c>
      <c r="D28" s="6">
        <v>0</v>
      </c>
      <c r="E28" s="6">
        <v>2</v>
      </c>
      <c r="F28" s="6">
        <v>36</v>
      </c>
      <c r="G28" s="6">
        <v>20</v>
      </c>
      <c r="H28" s="6">
        <v>2</v>
      </c>
      <c r="I28" s="6">
        <v>3</v>
      </c>
      <c r="J28" s="6">
        <v>0</v>
      </c>
      <c r="K28" s="6">
        <v>13</v>
      </c>
      <c r="L28" s="6">
        <v>13</v>
      </c>
      <c r="M28" s="7">
        <f>(G28/F28)</f>
        <v>0.55555555555555558</v>
      </c>
      <c r="N28" s="6">
        <f>(G28+K28+L28)</f>
        <v>46</v>
      </c>
      <c r="O28" s="8">
        <f>(N28/F28)</f>
        <v>1.2777777777777777</v>
      </c>
      <c r="P28" s="9">
        <f>((G28-H28-I28-J28)+(2*H28)+(3*I28)+(4*J28))/F28</f>
        <v>0.77777777777777779</v>
      </c>
      <c r="Q28" s="29"/>
    </row>
    <row r="29" spans="1:17" ht="12.75" customHeight="1" x14ac:dyDescent="0.35">
      <c r="A29" s="30" t="s">
        <v>44</v>
      </c>
      <c r="B29" s="6">
        <v>9</v>
      </c>
      <c r="C29" s="6">
        <v>35</v>
      </c>
      <c r="D29" s="6">
        <v>0</v>
      </c>
      <c r="E29" s="6">
        <v>1</v>
      </c>
      <c r="F29" s="6">
        <v>34</v>
      </c>
      <c r="G29" s="6">
        <v>24</v>
      </c>
      <c r="H29" s="6">
        <v>6</v>
      </c>
      <c r="I29" s="6">
        <v>1</v>
      </c>
      <c r="J29" s="6">
        <v>0</v>
      </c>
      <c r="K29" s="6">
        <v>12</v>
      </c>
      <c r="L29" s="6">
        <v>8</v>
      </c>
      <c r="M29" s="7">
        <f>(G29/F29)</f>
        <v>0.70588235294117652</v>
      </c>
      <c r="N29" s="6">
        <f>(G29+K29+L29)</f>
        <v>44</v>
      </c>
      <c r="O29" s="8">
        <f>(N29/F29)</f>
        <v>1.2941176470588236</v>
      </c>
      <c r="P29" s="9">
        <f>((G29-H29-I29-J29)+(2*H29)+(3*I29)+(4*J29))/F29</f>
        <v>0.94117647058823528</v>
      </c>
      <c r="Q29" s="29"/>
    </row>
    <row r="30" spans="1:17" ht="12.75" customHeight="1" x14ac:dyDescent="0.35">
      <c r="A30" s="31" t="s">
        <v>41</v>
      </c>
      <c r="B30" s="11">
        <v>10</v>
      </c>
      <c r="C30" s="11">
        <v>38</v>
      </c>
      <c r="D30" s="11">
        <v>0</v>
      </c>
      <c r="E30" s="11">
        <v>0</v>
      </c>
      <c r="F30" s="11">
        <v>38</v>
      </c>
      <c r="G30" s="11">
        <v>22</v>
      </c>
      <c r="H30" s="11">
        <v>4</v>
      </c>
      <c r="I30" s="11">
        <v>1</v>
      </c>
      <c r="J30" s="11">
        <v>0</v>
      </c>
      <c r="K30" s="11">
        <v>8</v>
      </c>
      <c r="L30" s="11">
        <v>13</v>
      </c>
      <c r="M30" s="12">
        <f>(G30/F30)</f>
        <v>0.57894736842105265</v>
      </c>
      <c r="N30" s="11">
        <f>(G30+K30+L30)</f>
        <v>43</v>
      </c>
      <c r="O30" s="13">
        <f>(N30/F30)</f>
        <v>1.131578947368421</v>
      </c>
      <c r="P30" s="14">
        <f>((G30-H30-I30-J30)+(2*H30)+(3*I30)+(4*J30))/F30</f>
        <v>0.73684210526315785</v>
      </c>
      <c r="Q30" s="29"/>
    </row>
    <row r="31" spans="1:17" ht="12.75" customHeight="1" x14ac:dyDescent="0.35">
      <c r="A31" s="30" t="s">
        <v>27</v>
      </c>
      <c r="B31" s="6">
        <v>8</v>
      </c>
      <c r="C31" s="6">
        <v>30</v>
      </c>
      <c r="D31" s="6">
        <v>1</v>
      </c>
      <c r="E31" s="6">
        <v>1</v>
      </c>
      <c r="F31" s="6">
        <v>28</v>
      </c>
      <c r="G31" s="6">
        <v>16</v>
      </c>
      <c r="H31" s="6">
        <v>7</v>
      </c>
      <c r="I31" s="6">
        <v>2</v>
      </c>
      <c r="J31" s="6">
        <v>0</v>
      </c>
      <c r="K31" s="6">
        <v>13</v>
      </c>
      <c r="L31" s="6">
        <v>10</v>
      </c>
      <c r="M31" s="7">
        <f>(G31/F31)</f>
        <v>0.5714285714285714</v>
      </c>
      <c r="N31" s="6">
        <f>(G31+K31+L31)</f>
        <v>39</v>
      </c>
      <c r="O31" s="8">
        <f>(N31/F31)</f>
        <v>1.3928571428571428</v>
      </c>
      <c r="P31" s="9">
        <f>((G31-H31-I31-J31)+(2*H31)+(3*I31)+(4*J31))/F31</f>
        <v>0.9642857142857143</v>
      </c>
      <c r="Q31" s="29"/>
    </row>
    <row r="32" spans="1:17" ht="12.75" customHeight="1" x14ac:dyDescent="0.35">
      <c r="A32" s="28" t="s">
        <v>43</v>
      </c>
      <c r="B32" s="6">
        <v>7</v>
      </c>
      <c r="C32" s="6">
        <v>28</v>
      </c>
      <c r="D32" s="6">
        <v>2</v>
      </c>
      <c r="E32" s="6">
        <v>4</v>
      </c>
      <c r="F32" s="6">
        <v>22</v>
      </c>
      <c r="G32" s="6">
        <v>12</v>
      </c>
      <c r="H32" s="6">
        <v>0</v>
      </c>
      <c r="I32" s="6">
        <v>2</v>
      </c>
      <c r="J32" s="6">
        <v>0</v>
      </c>
      <c r="K32" s="6">
        <v>10</v>
      </c>
      <c r="L32" s="6">
        <v>14</v>
      </c>
      <c r="M32" s="7">
        <f>(G32/F32)</f>
        <v>0.54545454545454541</v>
      </c>
      <c r="N32" s="6">
        <f>(G32+K32+L32)</f>
        <v>36</v>
      </c>
      <c r="O32" s="8">
        <f>(N32/F32)</f>
        <v>1.6363636363636365</v>
      </c>
      <c r="P32" s="9">
        <f>((G32-H32-I32-J32)+(2*H32)+(3*I32)+(4*J32))/F32</f>
        <v>0.72727272727272729</v>
      </c>
      <c r="Q32" s="29"/>
    </row>
    <row r="33" spans="1:17" ht="12.75" customHeight="1" x14ac:dyDescent="0.35">
      <c r="A33" s="28" t="s">
        <v>39</v>
      </c>
      <c r="B33" s="6">
        <v>8</v>
      </c>
      <c r="C33" s="6">
        <v>30</v>
      </c>
      <c r="D33" s="6">
        <v>0</v>
      </c>
      <c r="E33" s="6">
        <v>0</v>
      </c>
      <c r="F33" s="6">
        <v>30</v>
      </c>
      <c r="G33" s="6">
        <v>16</v>
      </c>
      <c r="H33" s="6">
        <v>2</v>
      </c>
      <c r="I33" s="6">
        <v>1</v>
      </c>
      <c r="J33" s="6">
        <v>0</v>
      </c>
      <c r="K33" s="6">
        <v>9</v>
      </c>
      <c r="L33" s="6">
        <v>8</v>
      </c>
      <c r="M33" s="7">
        <f>(G33/F33)</f>
        <v>0.53333333333333333</v>
      </c>
      <c r="N33" s="6">
        <f>(G33+K33+L33)</f>
        <v>33</v>
      </c>
      <c r="O33" s="8">
        <f>(N33/F33)</f>
        <v>1.1000000000000001</v>
      </c>
      <c r="P33" s="9">
        <f>((G33-H33-I33-J33)+(2*H33)+(3*I33)+(4*J33))/F33</f>
        <v>0.66666666666666663</v>
      </c>
      <c r="Q33" s="29"/>
    </row>
    <row r="34" spans="1:17" ht="12.75" customHeight="1" x14ac:dyDescent="0.35">
      <c r="A34" s="31" t="s">
        <v>46</v>
      </c>
      <c r="B34" s="11">
        <v>8</v>
      </c>
      <c r="C34" s="11">
        <v>30</v>
      </c>
      <c r="D34" s="11">
        <v>0</v>
      </c>
      <c r="E34" s="11">
        <v>0</v>
      </c>
      <c r="F34" s="11">
        <v>30</v>
      </c>
      <c r="G34" s="11">
        <v>15</v>
      </c>
      <c r="H34" s="11">
        <v>1</v>
      </c>
      <c r="I34" s="11">
        <v>2</v>
      </c>
      <c r="J34" s="11">
        <v>1</v>
      </c>
      <c r="K34" s="11">
        <v>11</v>
      </c>
      <c r="L34" s="11">
        <v>6</v>
      </c>
      <c r="M34" s="12">
        <f>(G34/F34)</f>
        <v>0.5</v>
      </c>
      <c r="N34" s="11">
        <f>(G34+K34+L34)</f>
        <v>32</v>
      </c>
      <c r="O34" s="13">
        <f>(N34/F34)</f>
        <v>1.0666666666666667</v>
      </c>
      <c r="P34" s="14">
        <f>((G34-H34-I34-J34)+(2*H34)+(3*I34)+(4*J34))/F34</f>
        <v>0.76666666666666672</v>
      </c>
      <c r="Q34" s="29"/>
    </row>
    <row r="35" spans="1:17" ht="12.75" customHeight="1" x14ac:dyDescent="0.35">
      <c r="A35" s="31" t="s">
        <v>45</v>
      </c>
      <c r="B35" s="11">
        <v>6</v>
      </c>
      <c r="C35" s="11">
        <v>20</v>
      </c>
      <c r="D35" s="11">
        <v>0</v>
      </c>
      <c r="E35" s="11">
        <v>3</v>
      </c>
      <c r="F35" s="11">
        <v>17</v>
      </c>
      <c r="G35" s="11">
        <v>10</v>
      </c>
      <c r="H35" s="11">
        <v>1</v>
      </c>
      <c r="I35" s="11">
        <v>1</v>
      </c>
      <c r="J35" s="11">
        <v>0</v>
      </c>
      <c r="K35" s="11">
        <v>5</v>
      </c>
      <c r="L35" s="11">
        <v>13</v>
      </c>
      <c r="M35" s="12">
        <f>(G35/F35)</f>
        <v>0.58823529411764708</v>
      </c>
      <c r="N35" s="11">
        <f>(G35+K35+L35)</f>
        <v>28</v>
      </c>
      <c r="O35" s="13">
        <f>(N35/F35)</f>
        <v>1.6470588235294117</v>
      </c>
      <c r="P35" s="14">
        <f>((G35-H35-I35-J35)+(2*H35)+(3*I35)+(4*J35))/F35</f>
        <v>0.76470588235294112</v>
      </c>
      <c r="Q35" s="29"/>
    </row>
    <row r="36" spans="1:17" ht="12.75" customHeight="1" x14ac:dyDescent="0.35">
      <c r="A36" s="28" t="s">
        <v>42</v>
      </c>
      <c r="B36" s="6">
        <v>9</v>
      </c>
      <c r="C36" s="6">
        <v>35</v>
      </c>
      <c r="D36" s="6">
        <v>1</v>
      </c>
      <c r="E36" s="6">
        <v>0</v>
      </c>
      <c r="F36" s="6">
        <v>34</v>
      </c>
      <c r="G36" s="6">
        <v>2</v>
      </c>
      <c r="H36" s="6">
        <v>7</v>
      </c>
      <c r="I36" s="6">
        <v>2</v>
      </c>
      <c r="J36" s="6">
        <v>0</v>
      </c>
      <c r="K36" s="6">
        <v>14</v>
      </c>
      <c r="L36" s="6">
        <v>12</v>
      </c>
      <c r="M36" s="7">
        <f>(G36/F36)</f>
        <v>5.8823529411764705E-2</v>
      </c>
      <c r="N36" s="6">
        <f>(G36+K36+L36)</f>
        <v>28</v>
      </c>
      <c r="O36" s="8">
        <f>(N36/F36)</f>
        <v>0.82352941176470584</v>
      </c>
      <c r="P36" s="9">
        <f>((G36-H36-I36-J36)+(2*H36)+(3*I36)+(4*J36))/F36</f>
        <v>0.38235294117647056</v>
      </c>
      <c r="Q36" s="29"/>
    </row>
    <row r="37" spans="1:17" ht="12.75" customHeight="1" x14ac:dyDescent="0.35">
      <c r="A37" s="28" t="s">
        <v>47</v>
      </c>
      <c r="B37" s="6">
        <v>8</v>
      </c>
      <c r="C37" s="6">
        <v>24</v>
      </c>
      <c r="D37" s="6">
        <v>0</v>
      </c>
      <c r="E37" s="6">
        <v>0</v>
      </c>
      <c r="F37" s="6">
        <v>24</v>
      </c>
      <c r="G37" s="6">
        <v>12</v>
      </c>
      <c r="H37" s="6">
        <v>0</v>
      </c>
      <c r="I37" s="6">
        <v>1</v>
      </c>
      <c r="J37" s="6">
        <v>1</v>
      </c>
      <c r="K37" s="6">
        <v>8</v>
      </c>
      <c r="L37" s="6">
        <v>5</v>
      </c>
      <c r="M37" s="7">
        <f>(G37/F37)</f>
        <v>0.5</v>
      </c>
      <c r="N37" s="6">
        <f>(G37+K37+L37)</f>
        <v>25</v>
      </c>
      <c r="O37" s="8">
        <f>(N37/F37)</f>
        <v>1.0416666666666667</v>
      </c>
      <c r="P37" s="9">
        <f>((G37-H37-I37-J37)+(2*H37)+(3*I37)+(4*J37))/F37</f>
        <v>0.70833333333333337</v>
      </c>
      <c r="Q37" s="29"/>
    </row>
    <row r="38" spans="1:17" ht="12.75" customHeight="1" x14ac:dyDescent="0.35">
      <c r="A38" s="28" t="s">
        <v>48</v>
      </c>
      <c r="B38" s="6">
        <v>7</v>
      </c>
      <c r="C38" s="6">
        <v>24</v>
      </c>
      <c r="D38" s="6">
        <v>0</v>
      </c>
      <c r="E38" s="6">
        <v>1</v>
      </c>
      <c r="F38" s="6">
        <v>23</v>
      </c>
      <c r="G38" s="6">
        <v>12</v>
      </c>
      <c r="H38" s="6">
        <v>2</v>
      </c>
      <c r="I38" s="6">
        <v>1</v>
      </c>
      <c r="J38" s="6">
        <v>0</v>
      </c>
      <c r="K38" s="6">
        <v>4</v>
      </c>
      <c r="L38" s="6">
        <v>7</v>
      </c>
      <c r="M38" s="7">
        <f>(G38/F38)</f>
        <v>0.52173913043478259</v>
      </c>
      <c r="N38" s="6">
        <f>(G38+K38+L38)</f>
        <v>23</v>
      </c>
      <c r="O38" s="8">
        <f>(N38/F38)</f>
        <v>1</v>
      </c>
      <c r="P38" s="9">
        <f>((G38-H38-I38-J38)+(2*H38)+(3*I38)+(4*J38))/F38</f>
        <v>0.69565217391304346</v>
      </c>
      <c r="Q38" s="29"/>
    </row>
    <row r="39" spans="1:17" ht="12.75" customHeight="1" x14ac:dyDescent="0.35">
      <c r="A39" s="28" t="s">
        <v>196</v>
      </c>
      <c r="B39" s="6">
        <v>3</v>
      </c>
      <c r="C39" s="6">
        <v>12</v>
      </c>
      <c r="D39" s="6">
        <v>0</v>
      </c>
      <c r="E39" s="6">
        <v>0</v>
      </c>
      <c r="F39" s="6">
        <v>12</v>
      </c>
      <c r="G39" s="6">
        <v>9</v>
      </c>
      <c r="H39" s="6">
        <v>0</v>
      </c>
      <c r="I39" s="6">
        <v>0</v>
      </c>
      <c r="J39" s="6">
        <v>0</v>
      </c>
      <c r="K39" s="6">
        <v>7</v>
      </c>
      <c r="L39" s="6">
        <v>4</v>
      </c>
      <c r="M39" s="7">
        <f>(G39/F39)</f>
        <v>0.75</v>
      </c>
      <c r="N39" s="6">
        <f>(G39+K39+L39)</f>
        <v>20</v>
      </c>
      <c r="O39" s="8">
        <f>(N39/F39)</f>
        <v>1.6666666666666667</v>
      </c>
      <c r="P39" s="9">
        <f>((G39-H39-I39-J39)+(2*H39)+(3*I39)+(4*J39))/F39</f>
        <v>0.75</v>
      </c>
      <c r="Q39" s="29"/>
    </row>
    <row r="40" spans="1:17" ht="12.75" customHeight="1" x14ac:dyDescent="0.35">
      <c r="A40" s="28" t="s">
        <v>49</v>
      </c>
      <c r="B40" s="6">
        <v>3</v>
      </c>
      <c r="C40" s="6">
        <v>9</v>
      </c>
      <c r="D40" s="6">
        <v>0</v>
      </c>
      <c r="E40" s="6">
        <v>0</v>
      </c>
      <c r="F40" s="6">
        <v>9</v>
      </c>
      <c r="G40" s="6">
        <v>3</v>
      </c>
      <c r="H40" s="6">
        <v>0</v>
      </c>
      <c r="I40" s="6">
        <v>0</v>
      </c>
      <c r="J40" s="6">
        <v>0</v>
      </c>
      <c r="K40" s="6">
        <v>1</v>
      </c>
      <c r="L40" s="6">
        <v>2</v>
      </c>
      <c r="M40" s="7">
        <f>(G40/F40)</f>
        <v>0.33333333333333331</v>
      </c>
      <c r="N40" s="6">
        <f>(G40+K40+L40)</f>
        <v>6</v>
      </c>
      <c r="O40" s="8">
        <f>(N40/F40)</f>
        <v>0.66666666666666663</v>
      </c>
      <c r="P40" s="9">
        <f>((G40-H40-I40-J40)+(2*H40)+(3*I40)+(4*J40))/F40</f>
        <v>0.33333333333333331</v>
      </c>
      <c r="Q40" s="29"/>
    </row>
    <row r="41" spans="1:17" ht="12.75" customHeight="1" x14ac:dyDescent="0.35">
      <c r="A41" s="28" t="s">
        <v>198</v>
      </c>
      <c r="B41" s="6">
        <v>1</v>
      </c>
      <c r="C41" s="6">
        <v>4</v>
      </c>
      <c r="D41" s="6">
        <v>0</v>
      </c>
      <c r="E41" s="6">
        <v>0</v>
      </c>
      <c r="F41" s="6">
        <v>4</v>
      </c>
      <c r="G41" s="6">
        <v>2</v>
      </c>
      <c r="H41" s="6">
        <v>0</v>
      </c>
      <c r="I41" s="6">
        <v>0</v>
      </c>
      <c r="J41" s="6">
        <v>0</v>
      </c>
      <c r="K41" s="6">
        <v>3</v>
      </c>
      <c r="L41" s="6">
        <v>0</v>
      </c>
      <c r="M41" s="7">
        <f>(G41/F41)</f>
        <v>0.5</v>
      </c>
      <c r="N41" s="6">
        <f>(G41+K41+L41)</f>
        <v>5</v>
      </c>
      <c r="O41" s="8">
        <f>(N41/F41)</f>
        <v>1.25</v>
      </c>
      <c r="P41" s="9">
        <f>((G41-H41-I41-J41)+(2*H41)+(3*I41)+(4*J41))/F41</f>
        <v>0.5</v>
      </c>
      <c r="Q41" s="29"/>
    </row>
    <row r="42" spans="1:17" ht="12.75" customHeight="1" x14ac:dyDescent="0.35">
      <c r="A42" s="31" t="s">
        <v>197</v>
      </c>
      <c r="B42" s="11">
        <v>1</v>
      </c>
      <c r="C42" s="11">
        <v>4</v>
      </c>
      <c r="D42" s="11">
        <v>0</v>
      </c>
      <c r="E42" s="11">
        <v>0</v>
      </c>
      <c r="F42" s="11">
        <v>4</v>
      </c>
      <c r="G42" s="11">
        <v>1</v>
      </c>
      <c r="H42" s="11">
        <v>0</v>
      </c>
      <c r="I42" s="11">
        <v>0</v>
      </c>
      <c r="J42" s="11">
        <v>0</v>
      </c>
      <c r="K42" s="11">
        <v>1</v>
      </c>
      <c r="L42" s="11">
        <v>1</v>
      </c>
      <c r="M42" s="12">
        <f>(G42/F42)</f>
        <v>0.25</v>
      </c>
      <c r="N42" s="11">
        <f>(G42+K42+L42)</f>
        <v>3</v>
      </c>
      <c r="O42" s="13">
        <f>(N42/F42)</f>
        <v>0.75</v>
      </c>
      <c r="P42" s="14">
        <f>((G42-H42-I42-J42)+(2*H42)+(3*I42)+(4*J42))/F42</f>
        <v>0.25</v>
      </c>
      <c r="Q42" s="29"/>
    </row>
    <row r="43" spans="1:17" ht="12.75" customHeight="1" x14ac:dyDescent="0.35">
      <c r="A43" s="31" t="s">
        <v>195</v>
      </c>
      <c r="B43" s="11">
        <v>1</v>
      </c>
      <c r="C43" s="11">
        <v>4</v>
      </c>
      <c r="D43" s="11">
        <v>0</v>
      </c>
      <c r="E43" s="11">
        <v>0</v>
      </c>
      <c r="F43" s="11">
        <v>4</v>
      </c>
      <c r="G43" s="11">
        <v>1</v>
      </c>
      <c r="H43" s="11">
        <v>0</v>
      </c>
      <c r="I43" s="11">
        <v>0</v>
      </c>
      <c r="J43" s="11">
        <v>0</v>
      </c>
      <c r="K43" s="11">
        <v>0</v>
      </c>
      <c r="L43" s="11">
        <v>1</v>
      </c>
      <c r="M43" s="12">
        <f>(G43/F43)</f>
        <v>0.25</v>
      </c>
      <c r="N43" s="11">
        <f>(G43+K43+L43)</f>
        <v>2</v>
      </c>
      <c r="O43" s="13">
        <f>(N43/F43)</f>
        <v>0.5</v>
      </c>
      <c r="P43" s="14">
        <f>((G43-H43-I43-J43)+(2*H43)+(3*I43)+(4*J43))/F43</f>
        <v>0.25</v>
      </c>
      <c r="Q43" s="29"/>
    </row>
    <row r="44" spans="1:17" ht="12.75" hidden="1" customHeight="1" x14ac:dyDescent="0.35">
      <c r="A44" s="3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4" t="e">
        <f t="shared" ref="M44:M52" si="5">(G44/F44)</f>
        <v>#DIV/0!</v>
      </c>
      <c r="N44" s="23">
        <f t="shared" ref="N44:N52" si="6">(G44+K44+L44)</f>
        <v>0</v>
      </c>
      <c r="O44" s="102" t="e">
        <f t="shared" ref="O44:O52" si="7">(N44/F44)</f>
        <v>#DIV/0!</v>
      </c>
      <c r="P44" s="27" t="e">
        <f t="shared" ref="P44:P52" si="8">((G44-H44-I44-J44)+(2*H44)+(3*I44)+(4*J44))/F44</f>
        <v>#DIV/0!</v>
      </c>
    </row>
    <row r="45" spans="1:17" ht="12.75" hidden="1" customHeight="1" x14ac:dyDescent="0.35">
      <c r="A45" s="28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 t="e">
        <f t="shared" si="5"/>
        <v>#DIV/0!</v>
      </c>
      <c r="N45" s="23">
        <f t="shared" si="6"/>
        <v>0</v>
      </c>
      <c r="O45" s="102" t="e">
        <f t="shared" si="7"/>
        <v>#DIV/0!</v>
      </c>
      <c r="P45" s="27" t="e">
        <f t="shared" si="8"/>
        <v>#DIV/0!</v>
      </c>
    </row>
    <row r="46" spans="1:17" ht="12.75" hidden="1" customHeight="1" x14ac:dyDescent="0.35">
      <c r="A46" s="28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4" t="e">
        <f t="shared" si="5"/>
        <v>#DIV/0!</v>
      </c>
      <c r="N46" s="23">
        <f t="shared" si="6"/>
        <v>0</v>
      </c>
      <c r="O46" s="102" t="e">
        <f t="shared" si="7"/>
        <v>#DIV/0!</v>
      </c>
      <c r="P46" s="27" t="e">
        <f t="shared" si="8"/>
        <v>#DIV/0!</v>
      </c>
    </row>
    <row r="47" spans="1:17" ht="12.75" hidden="1" customHeight="1" x14ac:dyDescent="0.35">
      <c r="A47" s="30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4" t="e">
        <f t="shared" si="5"/>
        <v>#DIV/0!</v>
      </c>
      <c r="N47" s="23">
        <f t="shared" si="6"/>
        <v>0</v>
      </c>
      <c r="O47" s="102" t="e">
        <f t="shared" si="7"/>
        <v>#DIV/0!</v>
      </c>
      <c r="P47" s="27" t="e">
        <f t="shared" si="8"/>
        <v>#DIV/0!</v>
      </c>
    </row>
    <row r="48" spans="1:17" ht="12.75" hidden="1" customHeight="1" x14ac:dyDescent="0.35">
      <c r="A48" s="3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4" t="e">
        <f t="shared" si="5"/>
        <v>#DIV/0!</v>
      </c>
      <c r="N48" s="23">
        <f t="shared" si="6"/>
        <v>0</v>
      </c>
      <c r="O48" s="102" t="e">
        <f t="shared" si="7"/>
        <v>#DIV/0!</v>
      </c>
      <c r="P48" s="27" t="e">
        <f t="shared" si="8"/>
        <v>#DIV/0!</v>
      </c>
    </row>
    <row r="49" spans="1:17" ht="12.75" hidden="1" customHeight="1" x14ac:dyDescent="0.35">
      <c r="A49" s="3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4" t="e">
        <f t="shared" si="5"/>
        <v>#DIV/0!</v>
      </c>
      <c r="N49" s="23">
        <f t="shared" si="6"/>
        <v>0</v>
      </c>
      <c r="O49" s="102" t="e">
        <f t="shared" si="7"/>
        <v>#DIV/0!</v>
      </c>
      <c r="P49" s="27" t="e">
        <f t="shared" si="8"/>
        <v>#DIV/0!</v>
      </c>
    </row>
    <row r="50" spans="1:17" ht="12.75" customHeight="1" x14ac:dyDescent="0.35">
      <c r="A50" s="32" t="s">
        <v>33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4" t="e">
        <f t="shared" si="5"/>
        <v>#DIV/0!</v>
      </c>
      <c r="N50" s="35">
        <f t="shared" si="6"/>
        <v>0</v>
      </c>
      <c r="O50" s="36" t="e">
        <f t="shared" si="7"/>
        <v>#DIV/0!</v>
      </c>
      <c r="P50" s="37" t="e">
        <f t="shared" si="8"/>
        <v>#DIV/0!</v>
      </c>
    </row>
    <row r="51" spans="1:17" ht="12.75" customHeight="1" x14ac:dyDescent="0.35">
      <c r="A51" s="32" t="s">
        <v>34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4" t="e">
        <f t="shared" si="5"/>
        <v>#DIV/0!</v>
      </c>
      <c r="N51" s="35">
        <f t="shared" si="6"/>
        <v>0</v>
      </c>
      <c r="O51" s="36" t="e">
        <f t="shared" si="7"/>
        <v>#DIV/0!</v>
      </c>
      <c r="P51" s="37" t="e">
        <f t="shared" si="8"/>
        <v>#DIV/0!</v>
      </c>
    </row>
    <row r="52" spans="1:17" ht="12.75" customHeight="1" x14ac:dyDescent="0.35">
      <c r="A52" s="32" t="s">
        <v>50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4" t="e">
        <f t="shared" si="5"/>
        <v>#DIV/0!</v>
      </c>
      <c r="N52" s="35">
        <f t="shared" si="6"/>
        <v>0</v>
      </c>
      <c r="O52" s="36" t="e">
        <f t="shared" si="7"/>
        <v>#DIV/0!</v>
      </c>
      <c r="P52" s="37" t="e">
        <f t="shared" si="8"/>
        <v>#DIV/0!</v>
      </c>
    </row>
    <row r="53" spans="1:17" ht="4.5" customHeight="1" x14ac:dyDescent="0.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38"/>
      <c r="P53" s="39"/>
    </row>
    <row r="54" spans="1:17" ht="12.75" customHeight="1" x14ac:dyDescent="0.35">
      <c r="A54" s="5" t="s">
        <v>35</v>
      </c>
      <c r="B54" s="5"/>
      <c r="C54" s="23">
        <f t="shared" ref="C54:L54" si="9">SUM(C27:C53)</f>
        <v>399</v>
      </c>
      <c r="D54" s="23">
        <f t="shared" si="9"/>
        <v>5</v>
      </c>
      <c r="E54" s="23">
        <f t="shared" si="9"/>
        <v>13</v>
      </c>
      <c r="F54" s="23">
        <f t="shared" si="9"/>
        <v>381</v>
      </c>
      <c r="G54" s="23">
        <f t="shared" si="9"/>
        <v>202</v>
      </c>
      <c r="H54" s="23">
        <f t="shared" si="9"/>
        <v>38</v>
      </c>
      <c r="I54" s="23">
        <f t="shared" si="9"/>
        <v>20</v>
      </c>
      <c r="J54" s="23">
        <f t="shared" si="9"/>
        <v>3</v>
      </c>
      <c r="K54" s="23">
        <f t="shared" si="9"/>
        <v>135</v>
      </c>
      <c r="L54" s="23">
        <f t="shared" si="9"/>
        <v>135</v>
      </c>
      <c r="M54" s="24">
        <f>(G54/F54)</f>
        <v>0.53018372703412076</v>
      </c>
      <c r="N54" s="25">
        <f>G54+K54+L54</f>
        <v>472</v>
      </c>
      <c r="O54" s="40">
        <f>N54/F54</f>
        <v>1.2388451443569555</v>
      </c>
      <c r="P54" s="27">
        <f>((G54-H54-I54-J54)+(2*H54)+(3*I54)+(4*J54))/F54</f>
        <v>0.75853018372703407</v>
      </c>
    </row>
    <row r="55" spans="1:17" ht="30" customHeight="1" x14ac:dyDescent="0.6">
      <c r="A55" s="163" t="s">
        <v>51</v>
      </c>
      <c r="B55" s="164"/>
      <c r="C55" s="164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  <c r="O55" s="164"/>
      <c r="P55" s="168"/>
    </row>
    <row r="56" spans="1:17" ht="12.75" customHeight="1" x14ac:dyDescent="0.35">
      <c r="A56" s="1" t="s">
        <v>37</v>
      </c>
      <c r="B56" s="2" t="s">
        <v>3</v>
      </c>
      <c r="C56" s="2" t="s">
        <v>4</v>
      </c>
      <c r="D56" s="2" t="s">
        <v>5</v>
      </c>
      <c r="E56" s="2" t="s">
        <v>6</v>
      </c>
      <c r="F56" s="2" t="s">
        <v>7</v>
      </c>
      <c r="G56" s="2" t="s">
        <v>8</v>
      </c>
      <c r="H56" s="2" t="s">
        <v>9</v>
      </c>
      <c r="I56" s="2" t="s">
        <v>10</v>
      </c>
      <c r="J56" s="2" t="s">
        <v>11</v>
      </c>
      <c r="K56" s="2" t="s">
        <v>12</v>
      </c>
      <c r="L56" s="2" t="s">
        <v>13</v>
      </c>
      <c r="M56" s="2" t="s">
        <v>14</v>
      </c>
      <c r="N56" s="2" t="s">
        <v>15</v>
      </c>
      <c r="O56" s="101" t="s">
        <v>16</v>
      </c>
      <c r="P56" s="2" t="s">
        <v>17</v>
      </c>
    </row>
    <row r="57" spans="1:17" ht="4.5" customHeight="1" x14ac:dyDescent="0.35">
      <c r="A57" s="4" t="s">
        <v>2</v>
      </c>
      <c r="B57" s="4" t="s">
        <v>18</v>
      </c>
      <c r="C57" s="4" t="s">
        <v>4</v>
      </c>
      <c r="D57" s="4" t="s">
        <v>5</v>
      </c>
      <c r="E57" s="4" t="s">
        <v>6</v>
      </c>
      <c r="F57" s="4" t="s">
        <v>7</v>
      </c>
      <c r="G57" s="4" t="s">
        <v>8</v>
      </c>
      <c r="H57" s="4" t="s">
        <v>9</v>
      </c>
      <c r="I57" s="4" t="s">
        <v>10</v>
      </c>
      <c r="J57" s="4" t="s">
        <v>11</v>
      </c>
      <c r="K57" s="4" t="s">
        <v>12</v>
      </c>
      <c r="L57" s="4" t="s">
        <v>13</v>
      </c>
      <c r="M57" s="4" t="s">
        <v>14</v>
      </c>
      <c r="N57" s="4" t="s">
        <v>15</v>
      </c>
      <c r="O57" s="4" t="s">
        <v>16</v>
      </c>
      <c r="P57" s="4" t="s">
        <v>17</v>
      </c>
    </row>
    <row r="58" spans="1:17" ht="12.75" customHeight="1" x14ac:dyDescent="0.35">
      <c r="A58" s="5" t="s">
        <v>52</v>
      </c>
      <c r="B58" s="6">
        <v>8</v>
      </c>
      <c r="C58" s="6">
        <v>27</v>
      </c>
      <c r="D58" s="6">
        <v>0</v>
      </c>
      <c r="E58" s="6">
        <v>1</v>
      </c>
      <c r="F58" s="6">
        <v>26</v>
      </c>
      <c r="G58" s="6">
        <v>16</v>
      </c>
      <c r="H58" s="6">
        <v>3</v>
      </c>
      <c r="I58" s="6">
        <v>0</v>
      </c>
      <c r="J58" s="6">
        <v>2</v>
      </c>
      <c r="K58" s="6">
        <v>9</v>
      </c>
      <c r="L58" s="6">
        <v>8</v>
      </c>
      <c r="M58" s="7">
        <f>(G58/F58)</f>
        <v>0.61538461538461542</v>
      </c>
      <c r="N58" s="6">
        <f>(G58+K58+L58)</f>
        <v>33</v>
      </c>
      <c r="O58" s="41">
        <f>(N58/F58)</f>
        <v>1.2692307692307692</v>
      </c>
      <c r="P58" s="9">
        <f>((G58-H58-I58-J58)+(2*H58)+(3*I58)+(4*J58))/F58</f>
        <v>0.96153846153846156</v>
      </c>
      <c r="Q58" s="29"/>
    </row>
    <row r="59" spans="1:17" ht="12.75" customHeight="1" x14ac:dyDescent="0.35">
      <c r="A59" s="15" t="s">
        <v>56</v>
      </c>
      <c r="B59" s="6">
        <v>9</v>
      </c>
      <c r="C59" s="6">
        <v>29</v>
      </c>
      <c r="D59" s="6">
        <v>0</v>
      </c>
      <c r="E59" s="6">
        <v>0</v>
      </c>
      <c r="F59" s="6">
        <v>29</v>
      </c>
      <c r="G59" s="6">
        <v>16</v>
      </c>
      <c r="H59" s="6">
        <v>4</v>
      </c>
      <c r="I59" s="6">
        <v>0</v>
      </c>
      <c r="J59" s="6">
        <v>1</v>
      </c>
      <c r="K59" s="6">
        <v>8</v>
      </c>
      <c r="L59" s="6">
        <v>6</v>
      </c>
      <c r="M59" s="7">
        <f>(G59/F59)</f>
        <v>0.55172413793103448</v>
      </c>
      <c r="N59" s="6">
        <f>(G59+K59+L59)</f>
        <v>30</v>
      </c>
      <c r="O59" s="41">
        <f>(N59/F59)</f>
        <v>1.0344827586206897</v>
      </c>
      <c r="P59" s="9">
        <f>((G59-H59-I59-J59)+(2*H59)+(3*I59)+(4*J59))/F59</f>
        <v>0.7931034482758621</v>
      </c>
      <c r="Q59" s="29"/>
    </row>
    <row r="60" spans="1:17" ht="12.75" customHeight="1" x14ac:dyDescent="0.35">
      <c r="A60" s="15" t="s">
        <v>218</v>
      </c>
      <c r="B60" s="6">
        <v>4</v>
      </c>
      <c r="C60" s="6">
        <v>16</v>
      </c>
      <c r="D60" s="6">
        <v>0</v>
      </c>
      <c r="E60" s="6">
        <v>0</v>
      </c>
      <c r="F60" s="6">
        <v>16</v>
      </c>
      <c r="G60" s="6">
        <v>9</v>
      </c>
      <c r="H60" s="6">
        <v>1</v>
      </c>
      <c r="I60" s="6">
        <v>0</v>
      </c>
      <c r="J60" s="6">
        <v>1</v>
      </c>
      <c r="K60" s="6">
        <v>3</v>
      </c>
      <c r="L60" s="6">
        <v>6</v>
      </c>
      <c r="M60" s="7">
        <f>(G60/F60)</f>
        <v>0.5625</v>
      </c>
      <c r="N60" s="6">
        <f>(G60+K60+L60)</f>
        <v>18</v>
      </c>
      <c r="O60" s="41">
        <f>(N60/F60)</f>
        <v>1.125</v>
      </c>
      <c r="P60" s="9">
        <f>((G60-H60-I60-J60)+(2*H60)+(3*I60)+(4*J60))/F60</f>
        <v>0.8125</v>
      </c>
      <c r="Q60" s="29"/>
    </row>
    <row r="61" spans="1:17" ht="12.75" customHeight="1" x14ac:dyDescent="0.35">
      <c r="A61" s="15" t="s">
        <v>58</v>
      </c>
      <c r="B61" s="6">
        <v>7</v>
      </c>
      <c r="C61" s="6">
        <v>23</v>
      </c>
      <c r="D61" s="6">
        <v>0</v>
      </c>
      <c r="E61" s="6">
        <v>0</v>
      </c>
      <c r="F61" s="6">
        <v>23</v>
      </c>
      <c r="G61" s="6">
        <v>11</v>
      </c>
      <c r="H61" s="6">
        <v>1</v>
      </c>
      <c r="I61" s="6">
        <v>0</v>
      </c>
      <c r="J61" s="6">
        <v>0</v>
      </c>
      <c r="K61" s="6">
        <v>2</v>
      </c>
      <c r="L61" s="6">
        <v>2</v>
      </c>
      <c r="M61" s="7">
        <f>(G61/F61)</f>
        <v>0.47826086956521741</v>
      </c>
      <c r="N61" s="6">
        <f>(G61+K61+L61)</f>
        <v>15</v>
      </c>
      <c r="O61" s="41">
        <f>(N61/F61)</f>
        <v>0.65217391304347827</v>
      </c>
      <c r="P61" s="9">
        <f>((G61-H61-I61-J61)+(2*H61)+(3*I61)+(4*J61))/F61</f>
        <v>0.52173913043478259</v>
      </c>
      <c r="Q61" s="29"/>
    </row>
    <row r="62" spans="1:17" ht="12.75" customHeight="1" x14ac:dyDescent="0.35">
      <c r="A62" s="5" t="s">
        <v>54</v>
      </c>
      <c r="B62" s="6">
        <v>4</v>
      </c>
      <c r="C62" s="6">
        <v>10</v>
      </c>
      <c r="D62" s="6">
        <v>0</v>
      </c>
      <c r="E62" s="6">
        <v>0</v>
      </c>
      <c r="F62" s="6">
        <v>10</v>
      </c>
      <c r="G62" s="6">
        <v>7</v>
      </c>
      <c r="H62" s="6">
        <v>2</v>
      </c>
      <c r="I62" s="6">
        <v>1</v>
      </c>
      <c r="J62" s="6">
        <v>0</v>
      </c>
      <c r="K62" s="6">
        <v>1</v>
      </c>
      <c r="L62" s="6">
        <v>4</v>
      </c>
      <c r="M62" s="7">
        <f>(G62/F62)</f>
        <v>0.7</v>
      </c>
      <c r="N62" s="6">
        <f>(G62+K62+L62)</f>
        <v>12</v>
      </c>
      <c r="O62" s="8">
        <f>(N62/F62)</f>
        <v>1.2</v>
      </c>
      <c r="P62" s="9">
        <f>((G62-H62-I62-J62)+(2*H62)+(3*I62)+(4*J62))/F62</f>
        <v>1.1000000000000001</v>
      </c>
      <c r="Q62" s="29"/>
    </row>
    <row r="63" spans="1:17" ht="12.75" customHeight="1" x14ac:dyDescent="0.35">
      <c r="A63" s="10" t="s">
        <v>53</v>
      </c>
      <c r="B63" s="11">
        <v>4</v>
      </c>
      <c r="C63" s="11">
        <v>12</v>
      </c>
      <c r="D63" s="11">
        <v>0</v>
      </c>
      <c r="E63" s="11">
        <v>0</v>
      </c>
      <c r="F63" s="11">
        <v>12</v>
      </c>
      <c r="G63" s="11">
        <v>7</v>
      </c>
      <c r="H63" s="11">
        <v>0</v>
      </c>
      <c r="I63" s="11">
        <v>1</v>
      </c>
      <c r="J63" s="11">
        <v>0</v>
      </c>
      <c r="K63" s="11">
        <v>3</v>
      </c>
      <c r="L63" s="11">
        <v>2</v>
      </c>
      <c r="M63" s="12">
        <f>(G63/F63)</f>
        <v>0.58333333333333337</v>
      </c>
      <c r="N63" s="11">
        <f>(G63+K63+L63)</f>
        <v>12</v>
      </c>
      <c r="O63" s="13">
        <f>(N63/F63)</f>
        <v>1</v>
      </c>
      <c r="P63" s="14">
        <f>((G63-H63-I63-J63)+(2*H63)+(3*I63)+(4*J63))/F63</f>
        <v>0.75</v>
      </c>
      <c r="Q63" s="29"/>
    </row>
    <row r="64" spans="1:17" ht="12.75" customHeight="1" x14ac:dyDescent="0.35">
      <c r="A64" s="139" t="s">
        <v>234</v>
      </c>
      <c r="B64" s="6">
        <v>1</v>
      </c>
      <c r="C64" s="6">
        <v>4</v>
      </c>
      <c r="D64" s="6">
        <v>0</v>
      </c>
      <c r="E64" s="6">
        <v>0</v>
      </c>
      <c r="F64" s="6">
        <v>4</v>
      </c>
      <c r="G64" s="6">
        <v>4</v>
      </c>
      <c r="H64" s="6">
        <v>2</v>
      </c>
      <c r="I64" s="6">
        <v>0</v>
      </c>
      <c r="J64" s="6">
        <v>0</v>
      </c>
      <c r="K64" s="6">
        <v>3</v>
      </c>
      <c r="L64" s="6">
        <v>2</v>
      </c>
      <c r="M64" s="7">
        <f>(G64/F64)</f>
        <v>1</v>
      </c>
      <c r="N64" s="6">
        <f>(G64+K64+L64)</f>
        <v>9</v>
      </c>
      <c r="O64" s="8">
        <f>(N64/F64)</f>
        <v>2.25</v>
      </c>
      <c r="P64" s="9">
        <f>((G64-H64-I64-J64)+(2*H64)+(3*I64)+(4*J64))/F64</f>
        <v>1.5</v>
      </c>
      <c r="Q64" s="29"/>
    </row>
    <row r="65" spans="1:17" ht="12.75" customHeight="1" x14ac:dyDescent="0.35">
      <c r="A65" s="15" t="s">
        <v>55</v>
      </c>
      <c r="B65" s="6">
        <v>2</v>
      </c>
      <c r="C65" s="6">
        <v>5</v>
      </c>
      <c r="D65" s="6">
        <v>0</v>
      </c>
      <c r="E65" s="6">
        <v>0</v>
      </c>
      <c r="F65" s="6">
        <v>5</v>
      </c>
      <c r="G65" s="6">
        <v>4</v>
      </c>
      <c r="H65" s="6">
        <v>1</v>
      </c>
      <c r="I65" s="6">
        <v>0</v>
      </c>
      <c r="J65" s="6">
        <v>1</v>
      </c>
      <c r="K65" s="6">
        <v>3</v>
      </c>
      <c r="L65" s="6">
        <v>1</v>
      </c>
      <c r="M65" s="7">
        <f>(G65/F65)</f>
        <v>0.8</v>
      </c>
      <c r="N65" s="6">
        <f>(G65+K65+L65)</f>
        <v>8</v>
      </c>
      <c r="O65" s="8">
        <f>(N65/F65)</f>
        <v>1.6</v>
      </c>
      <c r="P65" s="9">
        <f>((G65-H65-I65-J65)+(2*H65)+(3*I65)+(4*J65))/F65</f>
        <v>1.6</v>
      </c>
      <c r="Q65" s="29"/>
    </row>
    <row r="66" spans="1:17" ht="12.75" customHeight="1" x14ac:dyDescent="0.35">
      <c r="A66" s="15" t="s">
        <v>219</v>
      </c>
      <c r="B66" s="6">
        <v>1</v>
      </c>
      <c r="C66" s="6">
        <v>4</v>
      </c>
      <c r="D66" s="6">
        <v>0</v>
      </c>
      <c r="E66" s="6">
        <v>0</v>
      </c>
      <c r="F66" s="6">
        <v>4</v>
      </c>
      <c r="G66" s="6">
        <v>3</v>
      </c>
      <c r="H66" s="6">
        <v>0</v>
      </c>
      <c r="I66" s="6">
        <v>0</v>
      </c>
      <c r="J66" s="6">
        <v>0</v>
      </c>
      <c r="K66" s="6">
        <v>2</v>
      </c>
      <c r="L66" s="6">
        <v>2</v>
      </c>
      <c r="M66" s="7">
        <f>(G66/F66)</f>
        <v>0.75</v>
      </c>
      <c r="N66" s="6">
        <f>(G66+K66+L66)</f>
        <v>7</v>
      </c>
      <c r="O66" s="41">
        <f>(N66/F66)</f>
        <v>1.75</v>
      </c>
      <c r="P66" s="9">
        <f>((G66-H66-I66-J66)+(2*H66)+(3*I66)+(4*J66))/F66</f>
        <v>0.75</v>
      </c>
      <c r="Q66" s="29"/>
    </row>
    <row r="67" spans="1:17" ht="12.75" customHeight="1" x14ac:dyDescent="0.35">
      <c r="A67" s="10" t="s">
        <v>63</v>
      </c>
      <c r="B67" s="11">
        <v>8</v>
      </c>
      <c r="C67" s="11">
        <v>24</v>
      </c>
      <c r="D67" s="11">
        <v>1</v>
      </c>
      <c r="E67" s="11">
        <v>0</v>
      </c>
      <c r="F67" s="11">
        <v>23</v>
      </c>
      <c r="G67" s="11">
        <v>4</v>
      </c>
      <c r="H67" s="11">
        <v>0</v>
      </c>
      <c r="I67" s="11">
        <v>0</v>
      </c>
      <c r="J67" s="11">
        <v>0</v>
      </c>
      <c r="K67" s="11">
        <v>1</v>
      </c>
      <c r="L67" s="11">
        <v>1</v>
      </c>
      <c r="M67" s="12">
        <f>(G67/F67)</f>
        <v>0.17391304347826086</v>
      </c>
      <c r="N67" s="11">
        <f>(G67+K67+L67)</f>
        <v>6</v>
      </c>
      <c r="O67" s="42">
        <f>(N67/F67)</f>
        <v>0.2608695652173913</v>
      </c>
      <c r="P67" s="14">
        <f>((G67-H67-I67-J67)+(2*H67)+(3*I67)+(4*J67))/F67</f>
        <v>0.17391304347826086</v>
      </c>
      <c r="Q67" s="29"/>
    </row>
    <row r="68" spans="1:17" ht="12.75" customHeight="1" x14ac:dyDescent="0.35">
      <c r="A68" s="15" t="s">
        <v>62</v>
      </c>
      <c r="B68" s="6">
        <v>2</v>
      </c>
      <c r="C68" s="6">
        <v>5</v>
      </c>
      <c r="D68" s="6">
        <v>0</v>
      </c>
      <c r="E68" s="6">
        <v>0</v>
      </c>
      <c r="F68" s="6">
        <v>5</v>
      </c>
      <c r="G68" s="6">
        <v>4</v>
      </c>
      <c r="H68" s="6">
        <v>2</v>
      </c>
      <c r="I68" s="6">
        <v>0</v>
      </c>
      <c r="J68" s="6">
        <v>0</v>
      </c>
      <c r="K68" s="6">
        <v>0</v>
      </c>
      <c r="L68" s="6">
        <v>1</v>
      </c>
      <c r="M68" s="7">
        <f>(G68/F68)</f>
        <v>0.8</v>
      </c>
      <c r="N68" s="6">
        <f>(G68+K68+L68)</f>
        <v>5</v>
      </c>
      <c r="O68" s="8">
        <f>(N68/F68)</f>
        <v>1</v>
      </c>
      <c r="P68" s="9">
        <f>((G68-H68-I68-J68)+(2*H68)+(3*I68)+(4*J68))/F68</f>
        <v>1.2</v>
      </c>
      <c r="Q68" s="29"/>
    </row>
    <row r="69" spans="1:17" ht="12.75" customHeight="1" x14ac:dyDescent="0.35">
      <c r="A69" s="15" t="s">
        <v>60</v>
      </c>
      <c r="B69" s="6">
        <v>1</v>
      </c>
      <c r="C69" s="6">
        <v>3</v>
      </c>
      <c r="D69" s="6">
        <v>0</v>
      </c>
      <c r="E69" s="6">
        <v>0</v>
      </c>
      <c r="F69" s="6">
        <v>3</v>
      </c>
      <c r="G69" s="6">
        <v>2</v>
      </c>
      <c r="H69" s="6">
        <v>0</v>
      </c>
      <c r="I69" s="6">
        <v>0</v>
      </c>
      <c r="J69" s="6">
        <v>0</v>
      </c>
      <c r="K69" s="6">
        <v>2</v>
      </c>
      <c r="L69" s="6">
        <v>0</v>
      </c>
      <c r="M69" s="7">
        <f>(G69/F69)</f>
        <v>0.66666666666666663</v>
      </c>
      <c r="N69" s="6">
        <f>(G69+K69+L69)</f>
        <v>4</v>
      </c>
      <c r="O69" s="8">
        <f>(N69/F69)</f>
        <v>1.3333333333333333</v>
      </c>
      <c r="P69" s="9">
        <f>((G69-H69-I69-J69)+(2*H69)+(3*I69)+(4*J69))/F69</f>
        <v>0.66666666666666663</v>
      </c>
      <c r="Q69" s="29"/>
    </row>
    <row r="70" spans="1:17" ht="12.75" customHeight="1" x14ac:dyDescent="0.35">
      <c r="A70" s="145" t="s">
        <v>185</v>
      </c>
      <c r="B70" s="146">
        <v>1</v>
      </c>
      <c r="C70" s="146">
        <v>3</v>
      </c>
      <c r="D70" s="146">
        <v>0</v>
      </c>
      <c r="E70" s="146">
        <v>0</v>
      </c>
      <c r="F70" s="146">
        <v>3</v>
      </c>
      <c r="G70" s="146">
        <v>2</v>
      </c>
      <c r="H70" s="146">
        <v>1</v>
      </c>
      <c r="I70" s="146">
        <v>0</v>
      </c>
      <c r="J70" s="146">
        <v>0</v>
      </c>
      <c r="K70" s="146">
        <v>0</v>
      </c>
      <c r="L70" s="146">
        <v>2</v>
      </c>
      <c r="M70" s="147">
        <f>(G70/F70)</f>
        <v>0.66666666666666663</v>
      </c>
      <c r="N70" s="146">
        <f>(G70+K70+L70)</f>
        <v>4</v>
      </c>
      <c r="O70" s="148">
        <f>(N70/F70)</f>
        <v>1.3333333333333333</v>
      </c>
      <c r="P70" s="149">
        <f>((G70-H70-I70-J70)+(2*H70)+(3*I70)+(4*J70))/F70</f>
        <v>1</v>
      </c>
      <c r="Q70" s="29"/>
    </row>
    <row r="71" spans="1:17" ht="12.5" customHeight="1" x14ac:dyDescent="0.35">
      <c r="A71" s="5" t="s">
        <v>57</v>
      </c>
      <c r="B71" s="6">
        <v>2</v>
      </c>
      <c r="C71" s="6">
        <v>7</v>
      </c>
      <c r="D71" s="6">
        <v>0</v>
      </c>
      <c r="E71" s="6">
        <v>0</v>
      </c>
      <c r="F71" s="6">
        <v>7</v>
      </c>
      <c r="G71" s="6">
        <v>2</v>
      </c>
      <c r="H71" s="6">
        <v>0</v>
      </c>
      <c r="I71" s="6">
        <v>1</v>
      </c>
      <c r="J71" s="6">
        <v>0</v>
      </c>
      <c r="K71" s="6">
        <v>0</v>
      </c>
      <c r="L71" s="6">
        <v>2</v>
      </c>
      <c r="M71" s="7">
        <f>(G71/F71)</f>
        <v>0.2857142857142857</v>
      </c>
      <c r="N71" s="6">
        <f>(G71+K71+L71)</f>
        <v>4</v>
      </c>
      <c r="O71" s="8">
        <f>(N71/F71)</f>
        <v>0.5714285714285714</v>
      </c>
      <c r="P71" s="9">
        <f>((G71-H71-I71-J71)+(2*H71)+(3*I71)+(4*J71))/F71</f>
        <v>0.5714285714285714</v>
      </c>
      <c r="Q71" s="29"/>
    </row>
    <row r="72" spans="1:17" ht="12.75" customHeight="1" x14ac:dyDescent="0.35">
      <c r="A72" s="10" t="s">
        <v>61</v>
      </c>
      <c r="B72" s="11">
        <v>4</v>
      </c>
      <c r="C72" s="11">
        <v>11</v>
      </c>
      <c r="D72" s="11">
        <v>0</v>
      </c>
      <c r="E72" s="11">
        <v>0</v>
      </c>
      <c r="F72" s="11">
        <v>11</v>
      </c>
      <c r="G72" s="11">
        <v>2</v>
      </c>
      <c r="H72" s="11">
        <v>1</v>
      </c>
      <c r="I72" s="11">
        <v>0</v>
      </c>
      <c r="J72" s="11">
        <v>0</v>
      </c>
      <c r="K72" s="11">
        <v>1</v>
      </c>
      <c r="L72" s="11">
        <v>1</v>
      </c>
      <c r="M72" s="12">
        <f>(G72/F72)</f>
        <v>0.18181818181818182</v>
      </c>
      <c r="N72" s="11">
        <f>(G72+K72+L72)</f>
        <v>4</v>
      </c>
      <c r="O72" s="13">
        <f>(N72/F72)</f>
        <v>0.36363636363636365</v>
      </c>
      <c r="P72" s="14">
        <f>((G72-H72-I72-J72)+(2*H72)+(3*I72)+(4*J72))/F72</f>
        <v>0.27272727272727271</v>
      </c>
      <c r="Q72" s="29"/>
    </row>
    <row r="73" spans="1:17" ht="12.75" customHeight="1" x14ac:dyDescent="0.35">
      <c r="A73" s="5" t="s">
        <v>59</v>
      </c>
      <c r="B73" s="6">
        <v>1</v>
      </c>
      <c r="C73" s="6">
        <v>3</v>
      </c>
      <c r="D73" s="6">
        <v>0</v>
      </c>
      <c r="E73" s="6">
        <v>0</v>
      </c>
      <c r="F73" s="6">
        <v>3</v>
      </c>
      <c r="G73" s="6">
        <v>1</v>
      </c>
      <c r="H73" s="6">
        <v>1</v>
      </c>
      <c r="I73" s="6">
        <v>0</v>
      </c>
      <c r="J73" s="6">
        <v>0</v>
      </c>
      <c r="K73" s="6">
        <v>0</v>
      </c>
      <c r="L73" s="6">
        <v>2</v>
      </c>
      <c r="M73" s="7">
        <f>(G73/F73)</f>
        <v>0.33333333333333331</v>
      </c>
      <c r="N73" s="6">
        <f>(G73+K73+L73)</f>
        <v>3</v>
      </c>
      <c r="O73" s="8">
        <f>(N73/F73)</f>
        <v>1</v>
      </c>
      <c r="P73" s="9">
        <f>((G73-H73-I73-J73)+(2*H73)+(3*I73)+(4*J73))/F73</f>
        <v>0.66666666666666663</v>
      </c>
      <c r="Q73" s="29"/>
    </row>
    <row r="74" spans="1:17" ht="12.75" customHeight="1" x14ac:dyDescent="0.35">
      <c r="A74" s="141" t="s">
        <v>233</v>
      </c>
      <c r="B74" s="6">
        <v>1</v>
      </c>
      <c r="C74" s="6">
        <v>4</v>
      </c>
      <c r="D74" s="6">
        <v>0</v>
      </c>
      <c r="E74" s="6">
        <v>0</v>
      </c>
      <c r="F74" s="6">
        <v>4</v>
      </c>
      <c r="G74" s="6">
        <v>2</v>
      </c>
      <c r="H74" s="6">
        <v>2</v>
      </c>
      <c r="I74" s="6">
        <v>0</v>
      </c>
      <c r="J74" s="6">
        <v>0</v>
      </c>
      <c r="K74" s="6">
        <v>1</v>
      </c>
      <c r="L74" s="6">
        <v>0</v>
      </c>
      <c r="M74" s="7">
        <f>(G74/F74)</f>
        <v>0.5</v>
      </c>
      <c r="N74" s="6">
        <f>(G74+K74+L74)</f>
        <v>3</v>
      </c>
      <c r="O74" s="8">
        <f>(N74/F74)</f>
        <v>0.75</v>
      </c>
      <c r="P74" s="9">
        <f>((G74-H74-I74-J74)+(2*H74)+(3*I74)+(4*J74))/F74</f>
        <v>1</v>
      </c>
      <c r="Q74" s="29"/>
    </row>
    <row r="75" spans="1:17" ht="12.75" customHeight="1" x14ac:dyDescent="0.35">
      <c r="A75" s="15" t="s">
        <v>217</v>
      </c>
      <c r="B75" s="6">
        <v>1</v>
      </c>
      <c r="C75" s="6">
        <v>4</v>
      </c>
      <c r="D75" s="6">
        <v>0</v>
      </c>
      <c r="E75" s="6">
        <v>0</v>
      </c>
      <c r="F75" s="6">
        <v>4</v>
      </c>
      <c r="G75" s="6">
        <v>2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7">
        <f>(G75/F75)</f>
        <v>0.5</v>
      </c>
      <c r="N75" s="6">
        <f>(G75+K75+L75)</f>
        <v>2</v>
      </c>
      <c r="O75" s="8">
        <f>(N75/F75)</f>
        <v>0.5</v>
      </c>
      <c r="P75" s="9">
        <f>((G75-H75-I75-J75)+(2*H75)+(3*I75)+(4*J75))/F75</f>
        <v>0.5</v>
      </c>
      <c r="Q75" s="29"/>
    </row>
    <row r="76" spans="1:17" ht="12.75" customHeight="1" x14ac:dyDescent="0.35">
      <c r="A76" s="145" t="s">
        <v>187</v>
      </c>
      <c r="B76" s="146">
        <v>1</v>
      </c>
      <c r="C76" s="146">
        <v>2</v>
      </c>
      <c r="D76" s="146">
        <v>0</v>
      </c>
      <c r="E76" s="146">
        <v>0</v>
      </c>
      <c r="F76" s="146">
        <v>2</v>
      </c>
      <c r="G76" s="146">
        <v>1</v>
      </c>
      <c r="H76" s="146">
        <v>0</v>
      </c>
      <c r="I76" s="146">
        <v>0</v>
      </c>
      <c r="J76" s="146">
        <v>0</v>
      </c>
      <c r="K76" s="146">
        <v>0</v>
      </c>
      <c r="L76" s="146">
        <v>0</v>
      </c>
      <c r="M76" s="147">
        <f>(G76/F76)</f>
        <v>0.5</v>
      </c>
      <c r="N76" s="146">
        <f>(G76+K76+L76)</f>
        <v>1</v>
      </c>
      <c r="O76" s="148">
        <f>(N76/F76)</f>
        <v>0.5</v>
      </c>
      <c r="P76" s="149">
        <f>((G76-H76-I76-J76)+(2*H76)+(3*I76)+(4*J76))/F76</f>
        <v>0.5</v>
      </c>
    </row>
    <row r="77" spans="1:17" ht="12.75" customHeight="1" x14ac:dyDescent="0.35">
      <c r="A77" s="139" t="s">
        <v>238</v>
      </c>
      <c r="B77" s="6"/>
      <c r="C77" s="6"/>
      <c r="D77" s="6"/>
      <c r="E77" s="6"/>
      <c r="F77" s="6"/>
      <c r="G77" s="6"/>
      <c r="H77" s="6"/>
      <c r="I77" s="6"/>
      <c r="J77" s="6"/>
      <c r="K77" s="6">
        <v>6</v>
      </c>
      <c r="L77" s="6">
        <v>6</v>
      </c>
      <c r="M77" s="7"/>
      <c r="N77" s="6"/>
      <c r="O77" s="8"/>
      <c r="P77" s="9"/>
      <c r="Q77" s="29"/>
    </row>
    <row r="78" spans="1:17" ht="12.75" customHeight="1" x14ac:dyDescent="0.35">
      <c r="A78" s="10" t="s">
        <v>64</v>
      </c>
      <c r="B78" s="11">
        <v>4</v>
      </c>
      <c r="C78" s="11">
        <v>10</v>
      </c>
      <c r="D78" s="11">
        <v>0</v>
      </c>
      <c r="E78" s="11">
        <v>0</v>
      </c>
      <c r="F78" s="11">
        <v>10</v>
      </c>
      <c r="G78" s="11">
        <v>1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2">
        <f t="shared" ref="M58:M82" si="10">(G78/F78)</f>
        <v>0.1</v>
      </c>
      <c r="N78" s="11">
        <f t="shared" ref="N58:N81" si="11">(G78+K78+L78)</f>
        <v>1</v>
      </c>
      <c r="O78" s="13">
        <f t="shared" ref="O58:O81" si="12">(N78/F78)</f>
        <v>0.1</v>
      </c>
      <c r="P78" s="14">
        <f t="shared" ref="P58:P81" si="13">((G78-H78-I78-J78)+(2*H78)+(3*I78)+(4*J78))/F78</f>
        <v>0.1</v>
      </c>
      <c r="Q78" s="29"/>
    </row>
    <row r="79" spans="1:17" ht="12.75" hidden="1" customHeight="1" x14ac:dyDescent="0.35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7" t="e">
        <f t="shared" si="10"/>
        <v>#DIV/0!</v>
      </c>
      <c r="N79" s="6">
        <f t="shared" si="11"/>
        <v>0</v>
      </c>
      <c r="O79" s="8" t="e">
        <f t="shared" si="12"/>
        <v>#DIV/0!</v>
      </c>
      <c r="P79" s="9" t="e">
        <f t="shared" si="13"/>
        <v>#DIV/0!</v>
      </c>
    </row>
    <row r="80" spans="1:17" ht="12.75" customHeight="1" x14ac:dyDescent="0.35">
      <c r="A80" s="15" t="s">
        <v>65</v>
      </c>
      <c r="B80" s="6">
        <v>2</v>
      </c>
      <c r="C80" s="6">
        <v>5</v>
      </c>
      <c r="D80" s="6">
        <v>0</v>
      </c>
      <c r="E80" s="6">
        <v>0</v>
      </c>
      <c r="F80" s="6">
        <v>5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7">
        <f t="shared" si="10"/>
        <v>0</v>
      </c>
      <c r="N80" s="6">
        <f t="shared" si="11"/>
        <v>0</v>
      </c>
      <c r="O80" s="8">
        <f t="shared" si="12"/>
        <v>0</v>
      </c>
      <c r="P80" s="9">
        <f t="shared" si="13"/>
        <v>0</v>
      </c>
      <c r="Q80" s="29"/>
    </row>
    <row r="81" spans="1:17" ht="12.75" customHeight="1" x14ac:dyDescent="0.35">
      <c r="A81" s="140" t="s">
        <v>186</v>
      </c>
      <c r="B81" s="150">
        <v>5</v>
      </c>
      <c r="C81" s="150">
        <v>19</v>
      </c>
      <c r="D81" s="150">
        <v>0</v>
      </c>
      <c r="E81" s="150">
        <v>0</v>
      </c>
      <c r="F81" s="150">
        <v>19</v>
      </c>
      <c r="G81" s="150">
        <v>1</v>
      </c>
      <c r="H81" s="150">
        <v>0</v>
      </c>
      <c r="I81" s="150">
        <v>0</v>
      </c>
      <c r="J81" s="150">
        <v>0</v>
      </c>
      <c r="K81" s="150">
        <v>0</v>
      </c>
      <c r="L81" s="150">
        <v>0</v>
      </c>
      <c r="M81" s="151">
        <f t="shared" si="10"/>
        <v>5.2631578947368418E-2</v>
      </c>
      <c r="N81" s="150">
        <f t="shared" si="11"/>
        <v>1</v>
      </c>
      <c r="O81" s="152">
        <f t="shared" si="12"/>
        <v>5.2631578947368418E-2</v>
      </c>
      <c r="P81" s="153">
        <f t="shared" si="13"/>
        <v>5.2631578947368418E-2</v>
      </c>
    </row>
    <row r="82" spans="1:17" ht="12.75" customHeight="1" x14ac:dyDescent="0.35">
      <c r="A82" s="138" t="s">
        <v>33</v>
      </c>
      <c r="B82" s="184">
        <v>1</v>
      </c>
      <c r="C82" s="184">
        <v>4</v>
      </c>
      <c r="D82" s="184">
        <v>0</v>
      </c>
      <c r="E82" s="184">
        <v>0</v>
      </c>
      <c r="F82" s="184">
        <v>4</v>
      </c>
      <c r="G82" s="184">
        <v>1</v>
      </c>
      <c r="H82" s="184">
        <v>0</v>
      </c>
      <c r="I82" s="184">
        <v>0</v>
      </c>
      <c r="J82" s="184">
        <v>0</v>
      </c>
      <c r="K82" s="184">
        <v>0</v>
      </c>
      <c r="L82" s="184">
        <v>1</v>
      </c>
      <c r="M82" s="45">
        <f t="shared" ref="M82:M83" si="14">(G82/F82)</f>
        <v>0.25</v>
      </c>
      <c r="N82" s="44">
        <f t="shared" ref="N82:N83" si="15">(G82+K82+L82)</f>
        <v>2</v>
      </c>
      <c r="O82" s="46">
        <f t="shared" ref="O82:O83" si="16">(N82/F82)</f>
        <v>0.5</v>
      </c>
      <c r="P82" s="47">
        <f t="shared" ref="P82:P83" si="17">((G82-H82-I82-J82)+(2*H82)+(3*I82)+(4*J82))/F82</f>
        <v>0.25</v>
      </c>
    </row>
    <row r="83" spans="1:17" ht="12.75" customHeight="1" x14ac:dyDescent="0.35">
      <c r="A83" s="43" t="s">
        <v>34</v>
      </c>
      <c r="B83" s="44">
        <v>14</v>
      </c>
      <c r="C83" s="44">
        <v>46</v>
      </c>
      <c r="D83" s="44">
        <v>0</v>
      </c>
      <c r="E83" s="44">
        <v>0</v>
      </c>
      <c r="F83" s="44">
        <v>46</v>
      </c>
      <c r="G83" s="44">
        <v>17</v>
      </c>
      <c r="H83" s="44">
        <v>2</v>
      </c>
      <c r="I83" s="44">
        <v>1</v>
      </c>
      <c r="J83" s="44">
        <v>0</v>
      </c>
      <c r="K83" s="44">
        <v>13</v>
      </c>
      <c r="L83" s="44">
        <v>9</v>
      </c>
      <c r="M83" s="45">
        <f t="shared" si="14"/>
        <v>0.36956521739130432</v>
      </c>
      <c r="N83" s="44">
        <f t="shared" si="15"/>
        <v>39</v>
      </c>
      <c r="O83" s="46">
        <f t="shared" si="16"/>
        <v>0.84782608695652173</v>
      </c>
      <c r="P83" s="47">
        <f t="shared" si="17"/>
        <v>0.45652173913043476</v>
      </c>
    </row>
    <row r="84" spans="1:17" ht="4.5" customHeight="1" x14ac:dyDescent="0.3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38"/>
      <c r="P84" s="38"/>
    </row>
    <row r="85" spans="1:17" ht="12.75" customHeight="1" x14ac:dyDescent="0.35">
      <c r="A85" s="5" t="s">
        <v>35</v>
      </c>
      <c r="B85" s="5"/>
      <c r="C85" s="23">
        <f>SUM(C58:C84)</f>
        <v>280</v>
      </c>
      <c r="D85" s="23">
        <f>SUM(D58:D84)</f>
        <v>1</v>
      </c>
      <c r="E85" s="23">
        <f>SUM(E58:E84)</f>
        <v>1</v>
      </c>
      <c r="F85" s="23">
        <f>SUM(F58:F84)</f>
        <v>278</v>
      </c>
      <c r="G85" s="23">
        <f>SUM(G58:G84)</f>
        <v>119</v>
      </c>
      <c r="H85" s="23">
        <f>SUM(H58:H84)</f>
        <v>23</v>
      </c>
      <c r="I85" s="23">
        <f>SUM(I58:I84)</f>
        <v>4</v>
      </c>
      <c r="J85" s="23">
        <f>SUM(J58:J84)</f>
        <v>5</v>
      </c>
      <c r="K85" s="23">
        <f>SUM(K58:K84)</f>
        <v>58</v>
      </c>
      <c r="L85" s="23">
        <f>SUM(L58:L84)</f>
        <v>58</v>
      </c>
      <c r="M85" s="24">
        <f>(G85/F85)</f>
        <v>0.42805755395683454</v>
      </c>
      <c r="N85" s="25">
        <f>G85+K85+L85</f>
        <v>235</v>
      </c>
      <c r="O85" s="40">
        <f>N85/F85</f>
        <v>0.84532374100719421</v>
      </c>
      <c r="P85" s="27">
        <f>((G85-H85-I85-J85)+(2*H85)+(3*I85)+(4*J85))/F85</f>
        <v>0.59352517985611508</v>
      </c>
    </row>
    <row r="86" spans="1:17" ht="30" customHeight="1" x14ac:dyDescent="0.6">
      <c r="A86" s="163" t="s">
        <v>66</v>
      </c>
      <c r="B86" s="164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8"/>
    </row>
    <row r="87" spans="1:17" ht="12.75" customHeight="1" x14ac:dyDescent="0.35">
      <c r="A87" s="1" t="s">
        <v>37</v>
      </c>
      <c r="B87" s="2" t="s">
        <v>3</v>
      </c>
      <c r="C87" s="2" t="s">
        <v>4</v>
      </c>
      <c r="D87" s="2" t="s">
        <v>5</v>
      </c>
      <c r="E87" s="2" t="s">
        <v>6</v>
      </c>
      <c r="F87" s="2" t="s">
        <v>7</v>
      </c>
      <c r="G87" s="2" t="s">
        <v>8</v>
      </c>
      <c r="H87" s="2" t="s">
        <v>9</v>
      </c>
      <c r="I87" s="2" t="s">
        <v>10</v>
      </c>
      <c r="J87" s="2" t="s">
        <v>11</v>
      </c>
      <c r="K87" s="2" t="s">
        <v>12</v>
      </c>
      <c r="L87" s="2" t="s">
        <v>13</v>
      </c>
      <c r="M87" s="2" t="s">
        <v>14</v>
      </c>
      <c r="N87" s="2" t="s">
        <v>15</v>
      </c>
      <c r="O87" s="101" t="s">
        <v>16</v>
      </c>
      <c r="P87" s="2" t="s">
        <v>17</v>
      </c>
    </row>
    <row r="88" spans="1:17" ht="4.5" customHeight="1" x14ac:dyDescent="0.35">
      <c r="A88" s="4" t="s">
        <v>2</v>
      </c>
      <c r="B88" s="4" t="s">
        <v>18</v>
      </c>
      <c r="C88" s="4" t="s">
        <v>4</v>
      </c>
      <c r="D88" s="4" t="s">
        <v>5</v>
      </c>
      <c r="E88" s="4" t="s">
        <v>6</v>
      </c>
      <c r="F88" s="4" t="s">
        <v>7</v>
      </c>
      <c r="G88" s="4" t="s">
        <v>8</v>
      </c>
      <c r="H88" s="4" t="s">
        <v>9</v>
      </c>
      <c r="I88" s="4" t="s">
        <v>10</v>
      </c>
      <c r="J88" s="4" t="s">
        <v>11</v>
      </c>
      <c r="K88" s="4" t="s">
        <v>12</v>
      </c>
      <c r="L88" s="4" t="s">
        <v>13</v>
      </c>
      <c r="M88" s="4" t="s">
        <v>14</v>
      </c>
      <c r="N88" s="4" t="s">
        <v>15</v>
      </c>
      <c r="O88" s="4" t="s">
        <v>16</v>
      </c>
      <c r="P88" s="4" t="s">
        <v>17</v>
      </c>
    </row>
    <row r="89" spans="1:17" ht="12.75" customHeight="1" x14ac:dyDescent="0.35">
      <c r="A89" s="5" t="s">
        <v>68</v>
      </c>
      <c r="B89" s="6">
        <v>10</v>
      </c>
      <c r="C89" s="6">
        <v>38</v>
      </c>
      <c r="D89" s="6">
        <v>5</v>
      </c>
      <c r="E89" s="6">
        <v>2</v>
      </c>
      <c r="F89" s="6">
        <v>31</v>
      </c>
      <c r="G89" s="6">
        <v>25</v>
      </c>
      <c r="H89" s="6">
        <v>5</v>
      </c>
      <c r="I89" s="6">
        <v>2</v>
      </c>
      <c r="J89" s="6">
        <v>0</v>
      </c>
      <c r="K89" s="6">
        <v>14</v>
      </c>
      <c r="L89" s="6">
        <v>9</v>
      </c>
      <c r="M89" s="7">
        <f>(G89/F89)</f>
        <v>0.80645161290322576</v>
      </c>
      <c r="N89" s="6">
        <f>(G89+K89+L89)</f>
        <v>48</v>
      </c>
      <c r="O89" s="41">
        <f>(N89/F89)</f>
        <v>1.5483870967741935</v>
      </c>
      <c r="P89" s="9">
        <f>((G89-H89-I89-J89)+(2*H89)+(3*I89)+(4*J89))/F89</f>
        <v>1.096774193548387</v>
      </c>
      <c r="Q89" s="29"/>
    </row>
    <row r="90" spans="1:17" ht="12.75" customHeight="1" x14ac:dyDescent="0.35">
      <c r="A90" s="5" t="s">
        <v>67</v>
      </c>
      <c r="B90" s="6">
        <v>10</v>
      </c>
      <c r="C90" s="6">
        <v>36</v>
      </c>
      <c r="D90" s="6">
        <v>0</v>
      </c>
      <c r="E90" s="6">
        <v>0</v>
      </c>
      <c r="F90" s="6">
        <v>36</v>
      </c>
      <c r="G90" s="6">
        <v>22</v>
      </c>
      <c r="H90" s="6">
        <v>1</v>
      </c>
      <c r="I90" s="6">
        <v>3</v>
      </c>
      <c r="J90" s="6">
        <v>2</v>
      </c>
      <c r="K90" s="6">
        <v>12</v>
      </c>
      <c r="L90" s="6">
        <v>14</v>
      </c>
      <c r="M90" s="7">
        <f>(G90/F90)</f>
        <v>0.61111111111111116</v>
      </c>
      <c r="N90" s="6">
        <f>(G90+K90+L90)</f>
        <v>48</v>
      </c>
      <c r="O90" s="8">
        <f>(N90/F90)</f>
        <v>1.3333333333333333</v>
      </c>
      <c r="P90" s="9">
        <f>((G90-H90-I90-J90)+(2*H90)+(3*I90)+(4*J90))/F90</f>
        <v>0.97222222222222221</v>
      </c>
      <c r="Q90" s="29"/>
    </row>
    <row r="91" spans="1:17" ht="12.75" customHeight="1" x14ac:dyDescent="0.35">
      <c r="A91" s="5" t="s">
        <v>69</v>
      </c>
      <c r="B91" s="6">
        <v>10</v>
      </c>
      <c r="C91" s="6">
        <v>34</v>
      </c>
      <c r="D91" s="6">
        <v>0</v>
      </c>
      <c r="E91" s="6">
        <v>1</v>
      </c>
      <c r="F91" s="6">
        <v>33</v>
      </c>
      <c r="G91" s="6">
        <v>23</v>
      </c>
      <c r="H91" s="6">
        <v>4</v>
      </c>
      <c r="I91" s="6">
        <v>1</v>
      </c>
      <c r="J91" s="6">
        <v>0</v>
      </c>
      <c r="K91" s="6">
        <v>11</v>
      </c>
      <c r="L91" s="6">
        <v>13</v>
      </c>
      <c r="M91" s="7">
        <f>(G91/F91)</f>
        <v>0.69696969696969702</v>
      </c>
      <c r="N91" s="6">
        <f>(G91+K91+L91)</f>
        <v>47</v>
      </c>
      <c r="O91" s="8">
        <f>(N91/F91)</f>
        <v>1.4242424242424243</v>
      </c>
      <c r="P91" s="9">
        <f>((G91-H91-I91-J91)+(2*H91)+(3*I91)+(4*J91))/F91</f>
        <v>0.87878787878787878</v>
      </c>
      <c r="Q91" s="29"/>
    </row>
    <row r="92" spans="1:17" ht="12.75" customHeight="1" x14ac:dyDescent="0.35">
      <c r="A92" s="5" t="s">
        <v>75</v>
      </c>
      <c r="B92" s="6">
        <v>8</v>
      </c>
      <c r="C92" s="6">
        <v>26</v>
      </c>
      <c r="D92" s="6">
        <v>1</v>
      </c>
      <c r="E92" s="6">
        <v>0</v>
      </c>
      <c r="F92" s="6">
        <v>25</v>
      </c>
      <c r="G92" s="6">
        <v>13</v>
      </c>
      <c r="H92" s="6">
        <v>4</v>
      </c>
      <c r="I92" s="6">
        <v>1</v>
      </c>
      <c r="J92" s="6">
        <v>3</v>
      </c>
      <c r="K92" s="6">
        <v>9</v>
      </c>
      <c r="L92" s="6">
        <v>13</v>
      </c>
      <c r="M92" s="7">
        <f>(G92/F92)</f>
        <v>0.52</v>
      </c>
      <c r="N92" s="6">
        <f>(G92+K92+L92)</f>
        <v>35</v>
      </c>
      <c r="O92" s="8">
        <f>(N92/F92)</f>
        <v>1.4</v>
      </c>
      <c r="P92" s="9">
        <f>((G92-H92-I92-J92)+(2*H92)+(3*I92)+(4*J92))/F92</f>
        <v>1.1200000000000001</v>
      </c>
      <c r="Q92" s="29"/>
    </row>
    <row r="93" spans="1:17" ht="12.75" customHeight="1" x14ac:dyDescent="0.35">
      <c r="A93" s="5" t="s">
        <v>71</v>
      </c>
      <c r="B93" s="6">
        <v>11</v>
      </c>
      <c r="C93" s="6">
        <v>37</v>
      </c>
      <c r="D93" s="6">
        <v>1</v>
      </c>
      <c r="E93" s="6">
        <v>1</v>
      </c>
      <c r="F93" s="6">
        <v>35</v>
      </c>
      <c r="G93" s="6">
        <v>20</v>
      </c>
      <c r="H93" s="6">
        <v>1</v>
      </c>
      <c r="I93" s="6">
        <v>1</v>
      </c>
      <c r="J93" s="6">
        <v>0</v>
      </c>
      <c r="K93" s="6">
        <v>4</v>
      </c>
      <c r="L93" s="6">
        <v>7</v>
      </c>
      <c r="M93" s="7">
        <f>(G93/F93)</f>
        <v>0.5714285714285714</v>
      </c>
      <c r="N93" s="6">
        <f>(G93+K93+L93)</f>
        <v>31</v>
      </c>
      <c r="O93" s="8">
        <f>(N93/F93)</f>
        <v>0.88571428571428568</v>
      </c>
      <c r="P93" s="9">
        <f>((G93-H93-I93-J93)+(2*H93)+(3*I93)+(4*J93))/F93</f>
        <v>0.65714285714285714</v>
      </c>
      <c r="Q93" s="29"/>
    </row>
    <row r="94" spans="1:17" ht="12.75" customHeight="1" x14ac:dyDescent="0.35">
      <c r="A94" s="5" t="s">
        <v>76</v>
      </c>
      <c r="B94" s="6">
        <v>8</v>
      </c>
      <c r="C94" s="6">
        <v>24</v>
      </c>
      <c r="D94" s="6">
        <v>1</v>
      </c>
      <c r="E94" s="6">
        <v>0</v>
      </c>
      <c r="F94" s="6">
        <v>23</v>
      </c>
      <c r="G94" s="6">
        <v>14</v>
      </c>
      <c r="H94" s="6">
        <v>2</v>
      </c>
      <c r="I94" s="6">
        <v>1</v>
      </c>
      <c r="J94" s="6">
        <v>0</v>
      </c>
      <c r="K94" s="6">
        <v>6</v>
      </c>
      <c r="L94" s="6">
        <v>4</v>
      </c>
      <c r="M94" s="7">
        <f>(G94/F94)</f>
        <v>0.60869565217391308</v>
      </c>
      <c r="N94" s="6">
        <f>(G94+K94+L94)</f>
        <v>24</v>
      </c>
      <c r="O94" s="8">
        <f>(N94/F94)</f>
        <v>1.0434782608695652</v>
      </c>
      <c r="P94" s="9">
        <f>((G94-H94-I94-J94)+(2*H94)+(3*I94)+(4*J94))/F94</f>
        <v>0.78260869565217395</v>
      </c>
      <c r="Q94" s="29"/>
    </row>
    <row r="95" spans="1:17" ht="12.75" customHeight="1" x14ac:dyDescent="0.35">
      <c r="A95" s="5" t="s">
        <v>70</v>
      </c>
      <c r="B95" s="6">
        <v>10</v>
      </c>
      <c r="C95" s="6">
        <v>33</v>
      </c>
      <c r="D95" s="6">
        <v>0</v>
      </c>
      <c r="E95" s="6">
        <v>0</v>
      </c>
      <c r="F95" s="6">
        <v>33</v>
      </c>
      <c r="G95" s="6">
        <v>13</v>
      </c>
      <c r="H95" s="6">
        <v>0</v>
      </c>
      <c r="I95" s="6">
        <v>0</v>
      </c>
      <c r="J95" s="6">
        <v>0</v>
      </c>
      <c r="K95" s="6">
        <v>8</v>
      </c>
      <c r="L95" s="6">
        <v>2</v>
      </c>
      <c r="M95" s="7">
        <f>(G95/F95)</f>
        <v>0.39393939393939392</v>
      </c>
      <c r="N95" s="6">
        <f>(G95+K95+L95)</f>
        <v>23</v>
      </c>
      <c r="O95" s="8">
        <f>(N95/F95)</f>
        <v>0.69696969696969702</v>
      </c>
      <c r="P95" s="9">
        <f>((G95-H95-I95-J95)+(2*H95)+(3*I95)+(4*J95))/F95</f>
        <v>0.39393939393939392</v>
      </c>
      <c r="Q95" s="29"/>
    </row>
    <row r="96" spans="1:17" ht="12.75" customHeight="1" x14ac:dyDescent="0.35">
      <c r="A96" s="10" t="s">
        <v>77</v>
      </c>
      <c r="B96" s="11">
        <v>9</v>
      </c>
      <c r="C96" s="11">
        <v>29</v>
      </c>
      <c r="D96" s="11">
        <v>2</v>
      </c>
      <c r="E96" s="11">
        <v>0</v>
      </c>
      <c r="F96" s="11">
        <v>27</v>
      </c>
      <c r="G96" s="11">
        <v>8</v>
      </c>
      <c r="H96" s="11">
        <v>0</v>
      </c>
      <c r="I96" s="11">
        <v>0</v>
      </c>
      <c r="J96" s="11">
        <v>0</v>
      </c>
      <c r="K96" s="11">
        <v>4</v>
      </c>
      <c r="L96" s="11">
        <v>3</v>
      </c>
      <c r="M96" s="12">
        <f>(G96/F96)</f>
        <v>0.29629629629629628</v>
      </c>
      <c r="N96" s="11">
        <f>(G96+K96+L96)</f>
        <v>15</v>
      </c>
      <c r="O96" s="13">
        <f>(N96/F96)</f>
        <v>0.55555555555555558</v>
      </c>
      <c r="P96" s="14">
        <f>((G96-H96-I96-J96)+(2*H96)+(3*I96)+(4*J96))/F96</f>
        <v>0.29629629629629628</v>
      </c>
      <c r="Q96" s="29"/>
    </row>
    <row r="97" spans="1:17" ht="12.75" customHeight="1" x14ac:dyDescent="0.35">
      <c r="A97" s="5" t="s">
        <v>72</v>
      </c>
      <c r="B97" s="6">
        <v>2</v>
      </c>
      <c r="C97" s="6">
        <v>6</v>
      </c>
      <c r="D97" s="6">
        <v>1</v>
      </c>
      <c r="E97" s="6">
        <v>0</v>
      </c>
      <c r="F97" s="6">
        <v>5</v>
      </c>
      <c r="G97" s="6">
        <v>4</v>
      </c>
      <c r="H97" s="6">
        <v>0</v>
      </c>
      <c r="I97" s="6">
        <v>2</v>
      </c>
      <c r="J97" s="6">
        <v>1</v>
      </c>
      <c r="K97" s="6">
        <v>2</v>
      </c>
      <c r="L97" s="6">
        <v>7</v>
      </c>
      <c r="M97" s="7">
        <f>(G97/F97)</f>
        <v>0.8</v>
      </c>
      <c r="N97" s="6">
        <f>(G97+K97+L97)</f>
        <v>13</v>
      </c>
      <c r="O97" s="8">
        <f>(N97/F97)</f>
        <v>2.6</v>
      </c>
      <c r="P97" s="9">
        <f>((G97-H97-I97-J97)+(2*H97)+(3*I97)+(4*J97))/F97</f>
        <v>2.2000000000000002</v>
      </c>
      <c r="Q97" s="29"/>
    </row>
    <row r="98" spans="1:17" ht="12.75" customHeight="1" x14ac:dyDescent="0.35">
      <c r="A98" s="141" t="s">
        <v>21</v>
      </c>
      <c r="B98" s="6">
        <v>4</v>
      </c>
      <c r="C98" s="6">
        <v>13</v>
      </c>
      <c r="D98" s="6">
        <v>0</v>
      </c>
      <c r="E98" s="6">
        <v>0</v>
      </c>
      <c r="F98" s="6">
        <v>13</v>
      </c>
      <c r="G98" s="6">
        <v>6</v>
      </c>
      <c r="H98" s="6">
        <v>2</v>
      </c>
      <c r="I98" s="6">
        <v>0</v>
      </c>
      <c r="J98" s="6">
        <v>1</v>
      </c>
      <c r="K98" s="6">
        <v>4</v>
      </c>
      <c r="L98" s="6">
        <v>3</v>
      </c>
      <c r="M98" s="7">
        <f>(G98/F98)</f>
        <v>0.46153846153846156</v>
      </c>
      <c r="N98" s="6">
        <f>(G98+K98+L98)</f>
        <v>13</v>
      </c>
      <c r="O98" s="8">
        <f>(N98/F98)</f>
        <v>1</v>
      </c>
      <c r="P98" s="9">
        <f>((G98-H98-I98-J98)+(2*H98)+(3*I98)+(4*J98))/F98</f>
        <v>0.84615384615384615</v>
      </c>
      <c r="Q98" s="29"/>
    </row>
    <row r="99" spans="1:17" ht="12.75" customHeight="1" x14ac:dyDescent="0.35">
      <c r="A99" s="5" t="s">
        <v>79</v>
      </c>
      <c r="B99" s="23">
        <v>2</v>
      </c>
      <c r="C99" s="23">
        <v>6</v>
      </c>
      <c r="D99" s="23">
        <v>1</v>
      </c>
      <c r="E99" s="23">
        <v>0</v>
      </c>
      <c r="F99" s="23">
        <v>5</v>
      </c>
      <c r="G99" s="6">
        <v>4</v>
      </c>
      <c r="H99" s="6">
        <v>1</v>
      </c>
      <c r="I99" s="6">
        <v>0</v>
      </c>
      <c r="J99" s="6">
        <v>1</v>
      </c>
      <c r="K99" s="6">
        <v>3</v>
      </c>
      <c r="L99" s="6">
        <v>4</v>
      </c>
      <c r="M99" s="7">
        <f>(G99/F99)</f>
        <v>0.8</v>
      </c>
      <c r="N99" s="6">
        <f>(G99+K99+L99)</f>
        <v>11</v>
      </c>
      <c r="O99" s="8">
        <f>(N99/F99)</f>
        <v>2.2000000000000002</v>
      </c>
      <c r="P99" s="9">
        <f>((G99-H99-I99-J99)+(2*H99)+(3*I99)+(4*J99))/F99</f>
        <v>1.6</v>
      </c>
      <c r="Q99" s="29"/>
    </row>
    <row r="100" spans="1:17" ht="12.75" customHeight="1" x14ac:dyDescent="0.35">
      <c r="A100" s="5" t="s">
        <v>60</v>
      </c>
      <c r="B100" s="6">
        <v>2</v>
      </c>
      <c r="C100" s="6">
        <v>6</v>
      </c>
      <c r="D100" s="6">
        <v>0</v>
      </c>
      <c r="E100" s="6">
        <v>0</v>
      </c>
      <c r="F100" s="6">
        <v>6</v>
      </c>
      <c r="G100" s="6">
        <v>5</v>
      </c>
      <c r="H100" s="6">
        <v>2</v>
      </c>
      <c r="I100" s="6">
        <v>0</v>
      </c>
      <c r="J100" s="6">
        <v>0</v>
      </c>
      <c r="K100" s="6">
        <v>3</v>
      </c>
      <c r="L100" s="6">
        <v>2</v>
      </c>
      <c r="M100" s="7">
        <f>(G100/F100)</f>
        <v>0.83333333333333337</v>
      </c>
      <c r="N100" s="6">
        <f>(G100+K100+L100)</f>
        <v>10</v>
      </c>
      <c r="O100" s="8">
        <f>(N100/F100)</f>
        <v>1.6666666666666667</v>
      </c>
      <c r="P100" s="9">
        <f>((G100-H100-I100-J100)+(2*H100)+(3*I100)+(4*J100))/F100</f>
        <v>1.1666666666666667</v>
      </c>
      <c r="Q100" s="29"/>
    </row>
    <row r="101" spans="1:17" ht="12.75" customHeight="1" x14ac:dyDescent="0.35">
      <c r="A101" s="141" t="s">
        <v>188</v>
      </c>
      <c r="B101" s="6">
        <v>2</v>
      </c>
      <c r="C101" s="6">
        <v>7</v>
      </c>
      <c r="D101" s="6">
        <v>0</v>
      </c>
      <c r="E101" s="6">
        <v>1</v>
      </c>
      <c r="F101" s="6">
        <v>6</v>
      </c>
      <c r="G101" s="6">
        <v>5</v>
      </c>
      <c r="H101" s="6">
        <v>2</v>
      </c>
      <c r="I101" s="6">
        <v>0</v>
      </c>
      <c r="J101" s="6">
        <v>0</v>
      </c>
      <c r="K101" s="6">
        <v>1</v>
      </c>
      <c r="L101" s="6">
        <v>4</v>
      </c>
      <c r="M101" s="7">
        <f>(G101/F101)</f>
        <v>0.83333333333333337</v>
      </c>
      <c r="N101" s="6">
        <f>(G101+K101+L101)</f>
        <v>10</v>
      </c>
      <c r="O101" s="8">
        <f>(N101/F101)</f>
        <v>1.6666666666666667</v>
      </c>
      <c r="P101" s="9">
        <f>((G101-H101-I101-J101)+(2*H101)+(3*I101)+(4*J101))/F101</f>
        <v>1.1666666666666667</v>
      </c>
      <c r="Q101" s="29"/>
    </row>
    <row r="102" spans="1:17" ht="12.75" customHeight="1" x14ac:dyDescent="0.35">
      <c r="A102" s="5" t="s">
        <v>81</v>
      </c>
      <c r="B102" s="6">
        <v>4</v>
      </c>
      <c r="C102" s="6">
        <v>13</v>
      </c>
      <c r="D102" s="6">
        <v>0</v>
      </c>
      <c r="E102" s="6">
        <v>0</v>
      </c>
      <c r="F102" s="6">
        <v>13</v>
      </c>
      <c r="G102" s="6">
        <v>6</v>
      </c>
      <c r="H102" s="6">
        <v>1</v>
      </c>
      <c r="I102" s="6">
        <v>1</v>
      </c>
      <c r="J102" s="6">
        <v>0</v>
      </c>
      <c r="K102" s="6">
        <v>2</v>
      </c>
      <c r="L102" s="6">
        <v>2</v>
      </c>
      <c r="M102" s="7">
        <f>(G102/F102)</f>
        <v>0.46153846153846156</v>
      </c>
      <c r="N102" s="6">
        <f>(G102+K102+L102)</f>
        <v>10</v>
      </c>
      <c r="O102" s="8">
        <f>(N102/F102)</f>
        <v>0.76923076923076927</v>
      </c>
      <c r="P102" s="9">
        <f>((G102-H102-I102-J102)+(2*H102)+(3*I102)+(4*J102))/F102</f>
        <v>0.69230769230769229</v>
      </c>
      <c r="Q102" s="29"/>
    </row>
    <row r="103" spans="1:17" ht="12.75" customHeight="1" x14ac:dyDescent="0.35">
      <c r="A103" s="5" t="s">
        <v>73</v>
      </c>
      <c r="B103" s="6">
        <v>2</v>
      </c>
      <c r="C103" s="6">
        <v>7</v>
      </c>
      <c r="D103" s="6">
        <v>0</v>
      </c>
      <c r="E103" s="6">
        <v>0</v>
      </c>
      <c r="F103" s="6">
        <v>7</v>
      </c>
      <c r="G103" s="6">
        <v>5</v>
      </c>
      <c r="H103" s="6">
        <v>1</v>
      </c>
      <c r="I103" s="6">
        <v>0</v>
      </c>
      <c r="J103" s="6">
        <v>0</v>
      </c>
      <c r="K103" s="6">
        <v>2</v>
      </c>
      <c r="L103" s="6">
        <v>1</v>
      </c>
      <c r="M103" s="7">
        <f>(G103/F103)</f>
        <v>0.7142857142857143</v>
      </c>
      <c r="N103" s="6">
        <f>(G103+K103+L103)</f>
        <v>8</v>
      </c>
      <c r="O103" s="8">
        <f>(N103/F103)</f>
        <v>1.1428571428571428</v>
      </c>
      <c r="P103" s="9">
        <f>((G103-H103-I103-J103)+(2*H103)+(3*I103)+(4*J103))/F103</f>
        <v>0.8571428571428571</v>
      </c>
      <c r="Q103" s="29"/>
    </row>
    <row r="104" spans="1:17" ht="12.75" customHeight="1" x14ac:dyDescent="0.35">
      <c r="A104" s="5" t="s">
        <v>74</v>
      </c>
      <c r="B104" s="6">
        <v>2</v>
      </c>
      <c r="C104" s="6">
        <v>7</v>
      </c>
      <c r="D104" s="6">
        <v>0</v>
      </c>
      <c r="E104" s="6">
        <v>0</v>
      </c>
      <c r="F104" s="6">
        <v>7</v>
      </c>
      <c r="G104" s="6">
        <v>4</v>
      </c>
      <c r="H104" s="6">
        <v>0</v>
      </c>
      <c r="I104" s="6">
        <v>0</v>
      </c>
      <c r="J104" s="6">
        <v>0</v>
      </c>
      <c r="K104" s="6">
        <v>3</v>
      </c>
      <c r="L104" s="6">
        <v>1</v>
      </c>
      <c r="M104" s="7">
        <f>(G104/F104)</f>
        <v>0.5714285714285714</v>
      </c>
      <c r="N104" s="6">
        <f>(G104+K104+L104)</f>
        <v>8</v>
      </c>
      <c r="O104" s="8">
        <f>(N104/F104)</f>
        <v>1.1428571428571428</v>
      </c>
      <c r="P104" s="9">
        <f>((G104-H104-I104-J104)+(2*H104)+(3*I104)+(4*J104))/F104</f>
        <v>0.5714285714285714</v>
      </c>
      <c r="Q104" s="29"/>
    </row>
    <row r="105" spans="1:17" ht="12.75" customHeight="1" x14ac:dyDescent="0.35">
      <c r="A105" s="10" t="s">
        <v>78</v>
      </c>
      <c r="B105" s="11">
        <v>2</v>
      </c>
      <c r="C105" s="11">
        <v>8</v>
      </c>
      <c r="D105" s="11">
        <v>0</v>
      </c>
      <c r="E105" s="11">
        <v>0</v>
      </c>
      <c r="F105" s="11">
        <v>8</v>
      </c>
      <c r="G105" s="11">
        <v>5</v>
      </c>
      <c r="H105" s="11">
        <v>0</v>
      </c>
      <c r="I105" s="11">
        <v>0</v>
      </c>
      <c r="J105" s="11">
        <v>0</v>
      </c>
      <c r="K105" s="11">
        <v>1</v>
      </c>
      <c r="L105" s="11">
        <v>1</v>
      </c>
      <c r="M105" s="12">
        <f>(G105/F105)</f>
        <v>0.625</v>
      </c>
      <c r="N105" s="11">
        <f>(G105+K105+L105)</f>
        <v>7</v>
      </c>
      <c r="O105" s="13">
        <f>(N105/F105)</f>
        <v>0.875</v>
      </c>
      <c r="P105" s="14">
        <f>((G105-H105-I105-J105)+(2*H105)+(3*I105)+(4*J105))/F105</f>
        <v>0.625</v>
      </c>
      <c r="Q105" s="29"/>
    </row>
    <row r="106" spans="1:17" ht="12.75" customHeight="1" x14ac:dyDescent="0.35">
      <c r="A106" s="10" t="s">
        <v>80</v>
      </c>
      <c r="B106" s="11">
        <v>9</v>
      </c>
      <c r="C106" s="11">
        <v>31</v>
      </c>
      <c r="D106" s="11">
        <v>3</v>
      </c>
      <c r="E106" s="11">
        <v>0</v>
      </c>
      <c r="F106" s="11">
        <v>28</v>
      </c>
      <c r="G106" s="11">
        <v>2</v>
      </c>
      <c r="H106" s="11">
        <v>0</v>
      </c>
      <c r="I106" s="11">
        <v>0</v>
      </c>
      <c r="J106" s="11">
        <v>0</v>
      </c>
      <c r="K106" s="11">
        <v>2</v>
      </c>
      <c r="L106" s="11">
        <v>1</v>
      </c>
      <c r="M106" s="12">
        <f>(G106/F106)</f>
        <v>7.1428571428571425E-2</v>
      </c>
      <c r="N106" s="11">
        <f>(G106+K106+L106)</f>
        <v>5</v>
      </c>
      <c r="O106" s="13">
        <f>(N106/F106)</f>
        <v>0.17857142857142858</v>
      </c>
      <c r="P106" s="14">
        <f>((G106-H106-I106-J106)+(2*H106)+(3*I106)+(4*J106))/F106</f>
        <v>7.1428571428571425E-2</v>
      </c>
      <c r="Q106" s="29"/>
    </row>
    <row r="107" spans="1:17" ht="12.75" customHeight="1" x14ac:dyDescent="0.35">
      <c r="A107" s="141" t="s">
        <v>204</v>
      </c>
      <c r="B107" s="6">
        <v>1</v>
      </c>
      <c r="C107" s="6">
        <v>4</v>
      </c>
      <c r="D107" s="6">
        <v>0</v>
      </c>
      <c r="E107" s="6">
        <v>1</v>
      </c>
      <c r="F107" s="6">
        <v>3</v>
      </c>
      <c r="G107" s="6">
        <v>1</v>
      </c>
      <c r="H107" s="6">
        <v>0</v>
      </c>
      <c r="I107" s="6">
        <v>0</v>
      </c>
      <c r="J107" s="6">
        <v>0</v>
      </c>
      <c r="K107" s="6">
        <v>0</v>
      </c>
      <c r="L107" s="6">
        <v>2</v>
      </c>
      <c r="M107" s="7">
        <f>(G107/F107)</f>
        <v>0.33333333333333331</v>
      </c>
      <c r="N107" s="6">
        <f>(G107+K107+L107)</f>
        <v>3</v>
      </c>
      <c r="O107" s="8">
        <f>(N107/F107)</f>
        <v>1</v>
      </c>
      <c r="P107" s="9">
        <f>((G107-H107-I107-J107)+(2*H107)+(3*I107)+(4*J107))/F107</f>
        <v>0.33333333333333331</v>
      </c>
      <c r="Q107" s="29"/>
    </row>
    <row r="108" spans="1:17" ht="12.75" customHeight="1" x14ac:dyDescent="0.35">
      <c r="A108" s="141" t="s">
        <v>203</v>
      </c>
      <c r="B108" s="6">
        <v>1</v>
      </c>
      <c r="C108" s="6">
        <v>4</v>
      </c>
      <c r="D108" s="6">
        <v>0</v>
      </c>
      <c r="E108" s="6">
        <v>0</v>
      </c>
      <c r="F108" s="6">
        <v>4</v>
      </c>
      <c r="G108" s="6">
        <v>3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7">
        <f>(G108/F108)</f>
        <v>0.75</v>
      </c>
      <c r="N108" s="6">
        <f>(G108+K108+L108)</f>
        <v>3</v>
      </c>
      <c r="O108" s="8">
        <f>(N108/F108)</f>
        <v>0.75</v>
      </c>
      <c r="P108" s="9">
        <f>((G108-H108-I108-J108)+(2*H108)+(3*I108)+(4*J108))/F108</f>
        <v>0.75</v>
      </c>
      <c r="Q108" s="29"/>
    </row>
    <row r="109" spans="1:17" ht="12.75" customHeight="1" x14ac:dyDescent="0.35">
      <c r="A109" s="141" t="s">
        <v>54</v>
      </c>
      <c r="B109" s="6">
        <v>2</v>
      </c>
      <c r="C109" s="6">
        <v>5</v>
      </c>
      <c r="D109" s="6">
        <v>0</v>
      </c>
      <c r="E109" s="6">
        <v>0</v>
      </c>
      <c r="F109" s="6">
        <v>5</v>
      </c>
      <c r="G109" s="6">
        <v>3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7">
        <f>(G109/F109)</f>
        <v>0.6</v>
      </c>
      <c r="N109" s="6">
        <f>(G109+K109+L109)</f>
        <v>3</v>
      </c>
      <c r="O109" s="8">
        <f>(N109/F109)</f>
        <v>0.6</v>
      </c>
      <c r="P109" s="9">
        <f>((G109-H109-I109-J109)+(2*H109)+(3*I109)+(4*J109))/F109</f>
        <v>0.6</v>
      </c>
      <c r="Q109" s="29"/>
    </row>
    <row r="110" spans="1:17" ht="12.75" customHeight="1" x14ac:dyDescent="0.35">
      <c r="A110" s="140" t="s">
        <v>205</v>
      </c>
      <c r="B110" s="11">
        <v>2</v>
      </c>
      <c r="C110" s="11">
        <v>6</v>
      </c>
      <c r="D110" s="11">
        <v>1</v>
      </c>
      <c r="E110" s="11">
        <v>0</v>
      </c>
      <c r="F110" s="11">
        <v>5</v>
      </c>
      <c r="G110" s="11">
        <v>0</v>
      </c>
      <c r="H110" s="11">
        <v>0</v>
      </c>
      <c r="I110" s="11">
        <v>0</v>
      </c>
      <c r="J110" s="11">
        <v>0</v>
      </c>
      <c r="K110" s="11">
        <v>1</v>
      </c>
      <c r="L110" s="11">
        <v>0</v>
      </c>
      <c r="M110" s="12">
        <f>(G110/F110)</f>
        <v>0</v>
      </c>
      <c r="N110" s="11">
        <f>(G110+K110+L110)</f>
        <v>1</v>
      </c>
      <c r="O110" s="13">
        <f>(N110/F110)</f>
        <v>0.2</v>
      </c>
      <c r="P110" s="14">
        <f>((G110-H110-I110-J110)+(2*H110)+(3*I110)+(4*J110))/F110</f>
        <v>0</v>
      </c>
      <c r="Q110" s="29"/>
    </row>
    <row r="111" spans="1:17" ht="12.75" customHeight="1" x14ac:dyDescent="0.35">
      <c r="A111" s="10" t="s">
        <v>82</v>
      </c>
      <c r="B111" s="11">
        <v>1</v>
      </c>
      <c r="C111" s="11">
        <v>2</v>
      </c>
      <c r="D111" s="11">
        <v>0</v>
      </c>
      <c r="E111" s="11">
        <v>0</v>
      </c>
      <c r="F111" s="11">
        <v>2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2">
        <f>(G111/F111)</f>
        <v>0</v>
      </c>
      <c r="N111" s="11">
        <f>(G111+K111+L111)</f>
        <v>0</v>
      </c>
      <c r="O111" s="13">
        <f>(N111/F111)</f>
        <v>0</v>
      </c>
      <c r="P111" s="14">
        <f>((G111-H111-I111-J111)+(2*H111)+(3*I111)+(4*J111))/F111</f>
        <v>0</v>
      </c>
      <c r="Q111" s="29"/>
    </row>
    <row r="112" spans="1:17" ht="12.75" customHeight="1" x14ac:dyDescent="0.35">
      <c r="A112" s="5" t="s">
        <v>57</v>
      </c>
      <c r="B112" s="6">
        <v>1</v>
      </c>
      <c r="C112" s="6">
        <v>2</v>
      </c>
      <c r="D112" s="6">
        <v>0</v>
      </c>
      <c r="E112" s="6">
        <v>0</v>
      </c>
      <c r="F112" s="6">
        <v>2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7">
        <f>(G112/F112)</f>
        <v>0</v>
      </c>
      <c r="N112" s="6">
        <f>(G112+K112+L112)</f>
        <v>0</v>
      </c>
      <c r="O112" s="8">
        <f>(N112/F112)</f>
        <v>0</v>
      </c>
      <c r="P112" s="9">
        <f>((G112-H112-I112-J112)+(2*H112)+(3*I112)+(4*J112))/F112</f>
        <v>0</v>
      </c>
      <c r="Q112" s="29"/>
    </row>
    <row r="113" spans="1:17" ht="12.75" customHeight="1" x14ac:dyDescent="0.35">
      <c r="A113" s="5" t="s">
        <v>83</v>
      </c>
      <c r="B113" s="23">
        <v>1</v>
      </c>
      <c r="C113" s="23">
        <v>3</v>
      </c>
      <c r="D113" s="23">
        <v>0</v>
      </c>
      <c r="E113" s="23">
        <v>0</v>
      </c>
      <c r="F113" s="23">
        <v>3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7">
        <f>(G113/F113)</f>
        <v>0</v>
      </c>
      <c r="N113" s="6">
        <f>(G113+K113+L113)</f>
        <v>0</v>
      </c>
      <c r="O113" s="8">
        <f>(N113/F113)</f>
        <v>0</v>
      </c>
      <c r="P113" s="9">
        <f>((G113-H113-I113-J113)+(2*H113)+(3*I113)+(4*J113))/F113</f>
        <v>0</v>
      </c>
      <c r="Q113" s="29"/>
    </row>
    <row r="114" spans="1:17" ht="12.75" customHeight="1" x14ac:dyDescent="0.35">
      <c r="A114" s="48" t="s">
        <v>34</v>
      </c>
      <c r="B114" s="33">
        <v>1</v>
      </c>
      <c r="C114" s="33">
        <v>3</v>
      </c>
      <c r="D114" s="33">
        <v>0</v>
      </c>
      <c r="E114" s="33">
        <v>0</v>
      </c>
      <c r="F114" s="33">
        <v>3</v>
      </c>
      <c r="G114" s="35">
        <v>1</v>
      </c>
      <c r="H114" s="35">
        <v>0</v>
      </c>
      <c r="I114" s="35">
        <v>0</v>
      </c>
      <c r="J114" s="35">
        <v>0</v>
      </c>
      <c r="K114" s="35">
        <v>1</v>
      </c>
      <c r="L114" s="35">
        <v>0</v>
      </c>
      <c r="M114" s="49">
        <f t="shared" ref="M114:M124" si="18">(G114/F114)</f>
        <v>0.33333333333333331</v>
      </c>
      <c r="N114" s="33">
        <f t="shared" ref="N114:N124" si="19">(G114+K114+L114)</f>
        <v>2</v>
      </c>
      <c r="O114" s="103">
        <f t="shared" ref="O114:O124" si="20">(N114/F114)</f>
        <v>0.66666666666666663</v>
      </c>
      <c r="P114" s="50">
        <f t="shared" ref="P114:P124" si="21">((G114-H114-I114-J114)+(2*H114)+(3*I114)+(4*J114))/F114</f>
        <v>0.33333333333333331</v>
      </c>
      <c r="Q114" s="29"/>
    </row>
    <row r="115" spans="1:17" ht="12.75" customHeight="1" x14ac:dyDescent="0.35">
      <c r="A115" s="48" t="s">
        <v>50</v>
      </c>
      <c r="B115" s="33">
        <v>1</v>
      </c>
      <c r="C115" s="33">
        <v>3</v>
      </c>
      <c r="D115" s="33">
        <v>0</v>
      </c>
      <c r="E115" s="33">
        <v>0</v>
      </c>
      <c r="F115" s="33">
        <v>3</v>
      </c>
      <c r="G115" s="33">
        <v>0</v>
      </c>
      <c r="H115" s="33">
        <v>0</v>
      </c>
      <c r="I115" s="33">
        <v>0</v>
      </c>
      <c r="J115" s="33">
        <v>0</v>
      </c>
      <c r="K115" s="33">
        <v>0</v>
      </c>
      <c r="L115" s="33">
        <v>0</v>
      </c>
      <c r="M115" s="49">
        <f t="shared" si="18"/>
        <v>0</v>
      </c>
      <c r="N115" s="33">
        <f t="shared" si="19"/>
        <v>0</v>
      </c>
      <c r="O115" s="103">
        <f t="shared" si="20"/>
        <v>0</v>
      </c>
      <c r="P115" s="50">
        <f t="shared" si="21"/>
        <v>0</v>
      </c>
    </row>
    <row r="116" spans="1:17" ht="12.75" hidden="1" customHeight="1" x14ac:dyDescent="0.35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7" t="e">
        <f t="shared" si="18"/>
        <v>#DIV/0!</v>
      </c>
      <c r="N116" s="6">
        <f t="shared" si="19"/>
        <v>0</v>
      </c>
      <c r="O116" s="8" t="e">
        <f t="shared" si="20"/>
        <v>#DIV/0!</v>
      </c>
      <c r="P116" s="9" t="e">
        <f t="shared" si="21"/>
        <v>#DIV/0!</v>
      </c>
    </row>
    <row r="117" spans="1:17" ht="12.75" hidden="1" customHeight="1" x14ac:dyDescent="0.35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7" t="e">
        <f t="shared" si="18"/>
        <v>#DIV/0!</v>
      </c>
      <c r="N117" s="6">
        <f t="shared" si="19"/>
        <v>0</v>
      </c>
      <c r="O117" s="8" t="e">
        <f t="shared" si="20"/>
        <v>#DIV/0!</v>
      </c>
      <c r="P117" s="9" t="e">
        <f t="shared" si="21"/>
        <v>#DIV/0!</v>
      </c>
    </row>
    <row r="118" spans="1:17" ht="12.75" hidden="1" customHeight="1" x14ac:dyDescent="0.35">
      <c r="A118" s="10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7" t="e">
        <f t="shared" si="18"/>
        <v>#DIV/0!</v>
      </c>
      <c r="N118" s="6">
        <f t="shared" si="19"/>
        <v>0</v>
      </c>
      <c r="O118" s="8" t="e">
        <f t="shared" si="20"/>
        <v>#DIV/0!</v>
      </c>
      <c r="P118" s="9" t="e">
        <f t="shared" si="21"/>
        <v>#DIV/0!</v>
      </c>
    </row>
    <row r="119" spans="1:17" ht="12.75" hidden="1" customHeight="1" x14ac:dyDescent="0.35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7" t="e">
        <f t="shared" si="18"/>
        <v>#DIV/0!</v>
      </c>
      <c r="N119" s="6">
        <f t="shared" si="19"/>
        <v>0</v>
      </c>
      <c r="O119" s="8" t="e">
        <f t="shared" si="20"/>
        <v>#DIV/0!</v>
      </c>
      <c r="P119" s="9" t="e">
        <f t="shared" si="21"/>
        <v>#DIV/0!</v>
      </c>
    </row>
    <row r="120" spans="1:17" ht="12.75" hidden="1" customHeight="1" x14ac:dyDescent="0.35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7" t="e">
        <f t="shared" si="18"/>
        <v>#DIV/0!</v>
      </c>
      <c r="N120" s="6">
        <f t="shared" si="19"/>
        <v>0</v>
      </c>
      <c r="O120" s="8" t="e">
        <f t="shared" si="20"/>
        <v>#DIV/0!</v>
      </c>
      <c r="P120" s="9" t="e">
        <f t="shared" si="21"/>
        <v>#DIV/0!</v>
      </c>
    </row>
    <row r="121" spans="1:17" ht="12.75" hidden="1" customHeight="1" x14ac:dyDescent="0.35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7" t="e">
        <f t="shared" si="18"/>
        <v>#DIV/0!</v>
      </c>
      <c r="N121" s="6">
        <f t="shared" si="19"/>
        <v>0</v>
      </c>
      <c r="O121" s="8" t="e">
        <f t="shared" si="20"/>
        <v>#DIV/0!</v>
      </c>
      <c r="P121" s="9" t="e">
        <f t="shared" si="21"/>
        <v>#DIV/0!</v>
      </c>
    </row>
    <row r="122" spans="1:17" ht="12.75" hidden="1" customHeight="1" x14ac:dyDescent="0.35">
      <c r="A122" s="10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7" t="e">
        <f t="shared" si="18"/>
        <v>#DIV/0!</v>
      </c>
      <c r="N122" s="6">
        <f t="shared" si="19"/>
        <v>0</v>
      </c>
      <c r="O122" s="8" t="e">
        <f t="shared" si="20"/>
        <v>#DIV/0!</v>
      </c>
      <c r="P122" s="9" t="e">
        <f t="shared" si="21"/>
        <v>#DIV/0!</v>
      </c>
    </row>
    <row r="123" spans="1:17" ht="12.75" hidden="1" customHeight="1" x14ac:dyDescent="0.35">
      <c r="A123" s="51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7" t="e">
        <f t="shared" si="18"/>
        <v>#DIV/0!</v>
      </c>
      <c r="N123" s="6">
        <f t="shared" si="19"/>
        <v>0</v>
      </c>
      <c r="O123" s="8" t="e">
        <f t="shared" si="20"/>
        <v>#DIV/0!</v>
      </c>
      <c r="P123" s="9" t="e">
        <f t="shared" si="21"/>
        <v>#DIV/0!</v>
      </c>
    </row>
    <row r="124" spans="1:17" ht="12.75" hidden="1" customHeight="1" x14ac:dyDescent="0.35">
      <c r="A124" s="1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7" t="e">
        <f t="shared" si="18"/>
        <v>#DIV/0!</v>
      </c>
      <c r="N124" s="6">
        <f t="shared" si="19"/>
        <v>0</v>
      </c>
      <c r="O124" s="8" t="e">
        <f t="shared" si="20"/>
        <v>#DIV/0!</v>
      </c>
      <c r="P124" s="9" t="e">
        <f t="shared" si="21"/>
        <v>#DIV/0!</v>
      </c>
    </row>
    <row r="125" spans="1:17" ht="4.5" customHeight="1" x14ac:dyDescent="0.3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38"/>
      <c r="P125" s="39"/>
    </row>
    <row r="126" spans="1:17" ht="12.75" customHeight="1" x14ac:dyDescent="0.35">
      <c r="A126" s="5" t="s">
        <v>35</v>
      </c>
      <c r="B126" s="5"/>
      <c r="C126" s="23">
        <f t="shared" ref="C126:L126" si="22">SUM(C89:C125)</f>
        <v>393</v>
      </c>
      <c r="D126" s="23">
        <f t="shared" si="22"/>
        <v>16</v>
      </c>
      <c r="E126" s="23">
        <f t="shared" si="22"/>
        <v>6</v>
      </c>
      <c r="F126" s="23">
        <f t="shared" si="22"/>
        <v>371</v>
      </c>
      <c r="G126" s="23">
        <f t="shared" si="22"/>
        <v>192</v>
      </c>
      <c r="H126" s="23">
        <f t="shared" si="22"/>
        <v>26</v>
      </c>
      <c r="I126" s="23">
        <f t="shared" si="22"/>
        <v>12</v>
      </c>
      <c r="J126" s="23">
        <f t="shared" si="22"/>
        <v>8</v>
      </c>
      <c r="K126" s="23">
        <f t="shared" si="22"/>
        <v>93</v>
      </c>
      <c r="L126" s="23">
        <f t="shared" si="22"/>
        <v>93</v>
      </c>
      <c r="M126" s="24">
        <f>(G126/F126)</f>
        <v>0.51752021563342321</v>
      </c>
      <c r="N126" s="25">
        <f>G126+K126+L126</f>
        <v>378</v>
      </c>
      <c r="O126" s="40">
        <f>N126/F126</f>
        <v>1.0188679245283019</v>
      </c>
      <c r="P126" s="27">
        <f>((G126-H126-I126-J126)+(2*H126)+(3*I126)+(4*J126))/F126</f>
        <v>0.71698113207547165</v>
      </c>
    </row>
    <row r="127" spans="1:17" ht="30" customHeight="1" x14ac:dyDescent="0.6">
      <c r="A127" s="163" t="s">
        <v>84</v>
      </c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  <c r="P127" s="164"/>
    </row>
    <row r="128" spans="1:17" ht="12.75" customHeight="1" x14ac:dyDescent="0.35">
      <c r="A128" s="1" t="s">
        <v>37</v>
      </c>
      <c r="B128" s="2" t="s">
        <v>3</v>
      </c>
      <c r="C128" s="2" t="s">
        <v>4</v>
      </c>
      <c r="D128" s="2" t="s">
        <v>5</v>
      </c>
      <c r="E128" s="2" t="s">
        <v>6</v>
      </c>
      <c r="F128" s="2" t="s">
        <v>7</v>
      </c>
      <c r="G128" s="2" t="s">
        <v>8</v>
      </c>
      <c r="H128" s="2" t="s">
        <v>9</v>
      </c>
      <c r="I128" s="2" t="s">
        <v>10</v>
      </c>
      <c r="J128" s="2" t="s">
        <v>11</v>
      </c>
      <c r="K128" s="2" t="s">
        <v>12</v>
      </c>
      <c r="L128" s="2" t="s">
        <v>13</v>
      </c>
      <c r="M128" s="2" t="s">
        <v>14</v>
      </c>
      <c r="N128" s="2" t="s">
        <v>15</v>
      </c>
      <c r="O128" s="101" t="s">
        <v>16</v>
      </c>
      <c r="P128" s="2" t="s">
        <v>17</v>
      </c>
    </row>
    <row r="129" spans="1:17" ht="4.5" customHeight="1" x14ac:dyDescent="0.35">
      <c r="A129" s="4" t="s">
        <v>2</v>
      </c>
      <c r="B129" s="4" t="s">
        <v>18</v>
      </c>
      <c r="C129" s="4" t="s">
        <v>4</v>
      </c>
      <c r="D129" s="4" t="s">
        <v>5</v>
      </c>
      <c r="E129" s="4" t="s">
        <v>6</v>
      </c>
      <c r="F129" s="4" t="s">
        <v>7</v>
      </c>
      <c r="G129" s="4" t="s">
        <v>8</v>
      </c>
      <c r="H129" s="4" t="s">
        <v>9</v>
      </c>
      <c r="I129" s="4" t="s">
        <v>10</v>
      </c>
      <c r="J129" s="4" t="s">
        <v>11</v>
      </c>
      <c r="K129" s="4" t="s">
        <v>12</v>
      </c>
      <c r="L129" s="4" t="s">
        <v>13</v>
      </c>
      <c r="M129" s="4" t="s">
        <v>14</v>
      </c>
      <c r="N129" s="4" t="s">
        <v>15</v>
      </c>
      <c r="O129" s="4" t="s">
        <v>16</v>
      </c>
      <c r="P129" s="4" t="s">
        <v>17</v>
      </c>
    </row>
    <row r="130" spans="1:17" ht="12.75" customHeight="1" x14ac:dyDescent="0.35">
      <c r="A130" s="139" t="s">
        <v>171</v>
      </c>
      <c r="B130" s="6">
        <v>10</v>
      </c>
      <c r="C130" s="6">
        <v>37</v>
      </c>
      <c r="D130" s="6">
        <v>0</v>
      </c>
      <c r="E130" s="6">
        <v>0</v>
      </c>
      <c r="F130" s="6">
        <v>37</v>
      </c>
      <c r="G130" s="6">
        <v>25</v>
      </c>
      <c r="H130" s="6">
        <v>4</v>
      </c>
      <c r="I130" s="6">
        <v>1</v>
      </c>
      <c r="J130" s="6">
        <v>3</v>
      </c>
      <c r="K130" s="6">
        <v>14</v>
      </c>
      <c r="L130" s="6">
        <v>9</v>
      </c>
      <c r="M130" s="7">
        <f>(G130/F130)</f>
        <v>0.67567567567567566</v>
      </c>
      <c r="N130" s="6">
        <f>(G130+K130+L130)</f>
        <v>48</v>
      </c>
      <c r="O130" s="8">
        <f>(N130/F130)</f>
        <v>1.2972972972972974</v>
      </c>
      <c r="P130" s="9">
        <f>((G130-H130-I130-J130)+(2*H130)+(3*I130)+(4*J130))/F130</f>
        <v>1.0810810810810811</v>
      </c>
      <c r="Q130" s="29"/>
    </row>
    <row r="131" spans="1:17" ht="12.75" customHeight="1" x14ac:dyDescent="0.35">
      <c r="A131" s="5" t="s">
        <v>88</v>
      </c>
      <c r="B131" s="6">
        <v>10</v>
      </c>
      <c r="C131" s="6">
        <v>34</v>
      </c>
      <c r="D131" s="6">
        <v>0</v>
      </c>
      <c r="E131" s="6">
        <v>1</v>
      </c>
      <c r="F131" s="6">
        <v>33</v>
      </c>
      <c r="G131" s="6">
        <v>21</v>
      </c>
      <c r="H131" s="6">
        <v>0</v>
      </c>
      <c r="I131" s="6">
        <v>0</v>
      </c>
      <c r="J131" s="6">
        <v>0</v>
      </c>
      <c r="K131" s="6">
        <v>10</v>
      </c>
      <c r="L131" s="6">
        <v>14</v>
      </c>
      <c r="M131" s="7">
        <f>(G131/F131)</f>
        <v>0.63636363636363635</v>
      </c>
      <c r="N131" s="6">
        <f>(G131+K131+L131)</f>
        <v>45</v>
      </c>
      <c r="O131" s="8">
        <f>(N131/F131)</f>
        <v>1.3636363636363635</v>
      </c>
      <c r="P131" s="9">
        <f>((G131-H131-I131-J131)+(2*H131)+(3*I131)+(4*J131))/F131</f>
        <v>0.63636363636363635</v>
      </c>
      <c r="Q131" s="29"/>
    </row>
    <row r="132" spans="1:17" ht="12.75" customHeight="1" x14ac:dyDescent="0.35">
      <c r="A132" s="15" t="s">
        <v>89</v>
      </c>
      <c r="B132" s="6">
        <v>8</v>
      </c>
      <c r="C132" s="6">
        <v>29</v>
      </c>
      <c r="D132" s="6">
        <v>0</v>
      </c>
      <c r="E132" s="6">
        <v>0</v>
      </c>
      <c r="F132" s="6">
        <v>29</v>
      </c>
      <c r="G132" s="6">
        <v>19</v>
      </c>
      <c r="H132" s="6">
        <v>3</v>
      </c>
      <c r="I132" s="6">
        <v>0</v>
      </c>
      <c r="J132" s="6">
        <v>1</v>
      </c>
      <c r="K132" s="6">
        <v>13</v>
      </c>
      <c r="L132" s="6">
        <v>11</v>
      </c>
      <c r="M132" s="7">
        <f>(G132/F132)</f>
        <v>0.65517241379310343</v>
      </c>
      <c r="N132" s="6">
        <f>(G132+K132+L132)</f>
        <v>43</v>
      </c>
      <c r="O132" s="8">
        <f>(N132/F132)</f>
        <v>1.4827586206896552</v>
      </c>
      <c r="P132" s="9">
        <f>((G132-H132-I132-J132)+(2*H132)+(3*I132)+(4*J132))/F132</f>
        <v>0.86206896551724133</v>
      </c>
      <c r="Q132" s="29"/>
    </row>
    <row r="133" spans="1:17" ht="12.75" customHeight="1" x14ac:dyDescent="0.35">
      <c r="A133" s="15" t="s">
        <v>85</v>
      </c>
      <c r="B133" s="6">
        <v>8</v>
      </c>
      <c r="C133" s="6">
        <v>28</v>
      </c>
      <c r="D133" s="6">
        <v>2</v>
      </c>
      <c r="E133" s="6">
        <v>1</v>
      </c>
      <c r="F133" s="6">
        <v>25</v>
      </c>
      <c r="G133" s="6">
        <v>16</v>
      </c>
      <c r="H133" s="6">
        <v>1</v>
      </c>
      <c r="I133" s="6">
        <v>3</v>
      </c>
      <c r="J133" s="6">
        <v>0</v>
      </c>
      <c r="K133" s="6">
        <v>11</v>
      </c>
      <c r="L133" s="6">
        <v>15</v>
      </c>
      <c r="M133" s="7">
        <f>(G133/F133)</f>
        <v>0.64</v>
      </c>
      <c r="N133" s="6">
        <f>(G133+K133+L133)</f>
        <v>42</v>
      </c>
      <c r="O133" s="8">
        <f>(N133/F133)</f>
        <v>1.68</v>
      </c>
      <c r="P133" s="9">
        <f>((G133-H133-I133-J133)+(2*H133)+(3*I133)+(4*J133))/F133</f>
        <v>0.92</v>
      </c>
      <c r="Q133" s="29"/>
    </row>
    <row r="134" spans="1:17" ht="12.75" customHeight="1" x14ac:dyDescent="0.35">
      <c r="A134" s="139" t="s">
        <v>175</v>
      </c>
      <c r="B134" s="6">
        <v>9</v>
      </c>
      <c r="C134" s="6">
        <v>30</v>
      </c>
      <c r="D134" s="6">
        <v>1</v>
      </c>
      <c r="E134" s="6">
        <v>3</v>
      </c>
      <c r="F134" s="6">
        <v>26</v>
      </c>
      <c r="G134" s="6">
        <v>17</v>
      </c>
      <c r="H134" s="6">
        <v>2</v>
      </c>
      <c r="I134" s="6">
        <v>0</v>
      </c>
      <c r="J134" s="6">
        <v>0</v>
      </c>
      <c r="K134" s="6">
        <v>7</v>
      </c>
      <c r="L134" s="6">
        <v>16</v>
      </c>
      <c r="M134" s="7">
        <f>(G134/F134)</f>
        <v>0.65384615384615385</v>
      </c>
      <c r="N134" s="6">
        <f>(G134+K134+L134)</f>
        <v>40</v>
      </c>
      <c r="O134" s="8">
        <f>(N134/F134)</f>
        <v>1.5384615384615385</v>
      </c>
      <c r="P134" s="9">
        <f>((G134-H134-I134-J134)+(2*H134)+(3*I134)+(4*J134))/F134</f>
        <v>0.73076923076923073</v>
      </c>
      <c r="Q134" s="29"/>
    </row>
    <row r="135" spans="1:17" ht="12.75" customHeight="1" x14ac:dyDescent="0.35">
      <c r="A135" s="5" t="s">
        <v>39</v>
      </c>
      <c r="B135" s="6">
        <v>8</v>
      </c>
      <c r="C135" s="6">
        <v>30</v>
      </c>
      <c r="D135" s="6">
        <v>4</v>
      </c>
      <c r="E135" s="6">
        <v>0</v>
      </c>
      <c r="F135" s="6">
        <v>26</v>
      </c>
      <c r="G135" s="6">
        <v>15</v>
      </c>
      <c r="H135" s="6">
        <v>2</v>
      </c>
      <c r="I135" s="6">
        <v>1</v>
      </c>
      <c r="J135" s="6">
        <v>0</v>
      </c>
      <c r="K135" s="6">
        <v>11</v>
      </c>
      <c r="L135" s="6">
        <v>7</v>
      </c>
      <c r="M135" s="7">
        <f>(G135/F135)</f>
        <v>0.57692307692307687</v>
      </c>
      <c r="N135" s="6">
        <f>(G135+K135+L135)</f>
        <v>33</v>
      </c>
      <c r="O135" s="41">
        <f>(N135/F135)</f>
        <v>1.2692307692307692</v>
      </c>
      <c r="P135" s="9">
        <f>((G135-H135-I135-J135)+(2*H135)+(3*I135)+(4*J135))/F135</f>
        <v>0.73076923076923073</v>
      </c>
      <c r="Q135" s="29"/>
    </row>
    <row r="136" spans="1:17" ht="12.75" customHeight="1" x14ac:dyDescent="0.35">
      <c r="A136" s="141" t="s">
        <v>176</v>
      </c>
      <c r="B136" s="6">
        <v>6</v>
      </c>
      <c r="C136" s="6">
        <v>22</v>
      </c>
      <c r="D136" s="6">
        <v>0</v>
      </c>
      <c r="E136" s="6">
        <v>2</v>
      </c>
      <c r="F136" s="6">
        <v>20</v>
      </c>
      <c r="G136" s="6">
        <v>15</v>
      </c>
      <c r="H136" s="6">
        <v>3</v>
      </c>
      <c r="I136" s="6">
        <v>0</v>
      </c>
      <c r="J136" s="6">
        <v>1</v>
      </c>
      <c r="K136" s="6">
        <v>8</v>
      </c>
      <c r="L136" s="6">
        <v>9</v>
      </c>
      <c r="M136" s="7">
        <f>(G136/F136)</f>
        <v>0.75</v>
      </c>
      <c r="N136" s="6">
        <f>(G136+K136+L136)</f>
        <v>32</v>
      </c>
      <c r="O136" s="8">
        <f>(N136/F136)</f>
        <v>1.6</v>
      </c>
      <c r="P136" s="9">
        <f>((G136-H136-I136-J136)+(2*H136)+(3*I136)+(4*J136))/F136</f>
        <v>1.05</v>
      </c>
      <c r="Q136" s="29"/>
    </row>
    <row r="137" spans="1:17" ht="12.75" customHeight="1" x14ac:dyDescent="0.35">
      <c r="A137" s="15" t="s">
        <v>90</v>
      </c>
      <c r="B137" s="6">
        <v>7</v>
      </c>
      <c r="C137" s="6">
        <v>23</v>
      </c>
      <c r="D137" s="6">
        <v>0</v>
      </c>
      <c r="E137" s="6">
        <v>0</v>
      </c>
      <c r="F137" s="6">
        <v>23</v>
      </c>
      <c r="G137" s="6">
        <v>15</v>
      </c>
      <c r="H137" s="6">
        <v>3</v>
      </c>
      <c r="I137" s="6">
        <v>0</v>
      </c>
      <c r="J137" s="6">
        <v>0</v>
      </c>
      <c r="K137" s="6">
        <v>9</v>
      </c>
      <c r="L137" s="6">
        <v>7</v>
      </c>
      <c r="M137" s="7">
        <f>(G137/F137)</f>
        <v>0.65217391304347827</v>
      </c>
      <c r="N137" s="6">
        <f>(G137+K137+L137)</f>
        <v>31</v>
      </c>
      <c r="O137" s="8">
        <f>(N137/F137)</f>
        <v>1.3478260869565217</v>
      </c>
      <c r="P137" s="9">
        <f>((G137-H137-I137-J137)+(2*H137)+(3*I137)+(4*J137))/F137</f>
        <v>0.78260869565217395</v>
      </c>
      <c r="Q137" s="29"/>
    </row>
    <row r="138" spans="1:17" ht="12.75" customHeight="1" x14ac:dyDescent="0.35">
      <c r="A138" s="10" t="s">
        <v>87</v>
      </c>
      <c r="B138" s="11">
        <v>7</v>
      </c>
      <c r="C138" s="11">
        <v>27</v>
      </c>
      <c r="D138" s="11">
        <v>0</v>
      </c>
      <c r="E138" s="11">
        <v>0</v>
      </c>
      <c r="F138" s="11">
        <v>27</v>
      </c>
      <c r="G138" s="11">
        <v>17</v>
      </c>
      <c r="H138" s="11">
        <v>2</v>
      </c>
      <c r="I138" s="11">
        <v>0</v>
      </c>
      <c r="J138" s="11">
        <v>0</v>
      </c>
      <c r="K138" s="11">
        <v>6</v>
      </c>
      <c r="L138" s="11">
        <v>8</v>
      </c>
      <c r="M138" s="12">
        <f>(G138/F138)</f>
        <v>0.62962962962962965</v>
      </c>
      <c r="N138" s="11">
        <f>(G138+K138+L138)</f>
        <v>31</v>
      </c>
      <c r="O138" s="13">
        <f>(N138/F138)</f>
        <v>1.1481481481481481</v>
      </c>
      <c r="P138" s="14">
        <f>((G138-H138-I138-J138)+(2*H138)+(3*I138)+(4*J138))/F138</f>
        <v>0.70370370370370372</v>
      </c>
      <c r="Q138" s="29"/>
    </row>
    <row r="139" spans="1:17" ht="12.75" customHeight="1" x14ac:dyDescent="0.35">
      <c r="A139" s="15" t="s">
        <v>86</v>
      </c>
      <c r="B139" s="6">
        <v>8</v>
      </c>
      <c r="C139" s="6">
        <v>33</v>
      </c>
      <c r="D139" s="6">
        <v>1</v>
      </c>
      <c r="E139" s="6">
        <v>1</v>
      </c>
      <c r="F139" s="6">
        <v>31</v>
      </c>
      <c r="G139" s="6">
        <v>14</v>
      </c>
      <c r="H139" s="6">
        <v>2</v>
      </c>
      <c r="I139" s="6">
        <v>0</v>
      </c>
      <c r="J139" s="6">
        <v>0</v>
      </c>
      <c r="K139" s="6">
        <v>12</v>
      </c>
      <c r="L139" s="6">
        <v>5</v>
      </c>
      <c r="M139" s="7">
        <f>(G139/F139)</f>
        <v>0.45161290322580644</v>
      </c>
      <c r="N139" s="6">
        <f>(G139+K139+L139)</f>
        <v>31</v>
      </c>
      <c r="O139" s="8">
        <f>(N139/F139)</f>
        <v>1</v>
      </c>
      <c r="P139" s="9">
        <f>((G139-H139-I139-J139)+(2*H139)+(3*I139)+(4*J139))/F139</f>
        <v>0.5161290322580645</v>
      </c>
      <c r="Q139" s="29"/>
    </row>
    <row r="140" spans="1:17" ht="12.75" customHeight="1" x14ac:dyDescent="0.35">
      <c r="A140" s="15" t="s">
        <v>57</v>
      </c>
      <c r="B140" s="6">
        <v>10</v>
      </c>
      <c r="C140" s="6">
        <v>32</v>
      </c>
      <c r="D140" s="6">
        <v>1</v>
      </c>
      <c r="E140" s="6">
        <v>0</v>
      </c>
      <c r="F140" s="6">
        <v>31</v>
      </c>
      <c r="G140" s="6">
        <v>17</v>
      </c>
      <c r="H140" s="6">
        <v>0</v>
      </c>
      <c r="I140" s="6">
        <v>1</v>
      </c>
      <c r="J140" s="6">
        <v>0</v>
      </c>
      <c r="K140" s="6">
        <v>6</v>
      </c>
      <c r="L140" s="6">
        <v>6</v>
      </c>
      <c r="M140" s="7">
        <f>(G140/F140)</f>
        <v>0.54838709677419351</v>
      </c>
      <c r="N140" s="6">
        <f>(G140+K140+L140)</f>
        <v>29</v>
      </c>
      <c r="O140" s="8">
        <f>(N140/F140)</f>
        <v>0.93548387096774188</v>
      </c>
      <c r="P140" s="9">
        <f>((G140-H140-I140-J140)+(2*H140)+(3*I140)+(4*J140))/F140</f>
        <v>0.61290322580645162</v>
      </c>
      <c r="Q140" s="29"/>
    </row>
    <row r="141" spans="1:17" ht="12.75" customHeight="1" x14ac:dyDescent="0.35">
      <c r="A141" s="140" t="s">
        <v>174</v>
      </c>
      <c r="B141" s="11">
        <v>2</v>
      </c>
      <c r="C141" s="11">
        <v>8</v>
      </c>
      <c r="D141" s="11">
        <v>0</v>
      </c>
      <c r="E141" s="11">
        <v>0</v>
      </c>
      <c r="F141" s="11">
        <v>8</v>
      </c>
      <c r="G141" s="11">
        <v>5</v>
      </c>
      <c r="H141" s="11">
        <v>0</v>
      </c>
      <c r="I141" s="11">
        <v>0</v>
      </c>
      <c r="J141" s="11">
        <v>0</v>
      </c>
      <c r="K141" s="11">
        <v>4</v>
      </c>
      <c r="L141" s="11">
        <v>3</v>
      </c>
      <c r="M141" s="12">
        <f>(G141/F141)</f>
        <v>0.625</v>
      </c>
      <c r="N141" s="11">
        <f>(G141+K141+L141)</f>
        <v>12</v>
      </c>
      <c r="O141" s="13">
        <f>(N141/F141)</f>
        <v>1.5</v>
      </c>
      <c r="P141" s="14">
        <f>((G141-H141-I141-J141)+(2*H141)+(3*I141)+(4*J141))/F141</f>
        <v>0.625</v>
      </c>
      <c r="Q141" s="29"/>
    </row>
    <row r="142" spans="1:17" ht="12.75" customHeight="1" x14ac:dyDescent="0.35">
      <c r="A142" s="140" t="s">
        <v>193</v>
      </c>
      <c r="B142" s="11">
        <v>2</v>
      </c>
      <c r="C142" s="11">
        <v>7</v>
      </c>
      <c r="D142" s="11">
        <v>0</v>
      </c>
      <c r="E142" s="11">
        <v>1</v>
      </c>
      <c r="F142" s="11">
        <v>6</v>
      </c>
      <c r="G142" s="11">
        <v>2</v>
      </c>
      <c r="H142" s="11">
        <v>0</v>
      </c>
      <c r="I142" s="11">
        <v>1</v>
      </c>
      <c r="J142" s="11">
        <v>0</v>
      </c>
      <c r="K142" s="11">
        <v>2</v>
      </c>
      <c r="L142" s="11">
        <v>4</v>
      </c>
      <c r="M142" s="12">
        <f>(G142/F142)</f>
        <v>0.33333333333333331</v>
      </c>
      <c r="N142" s="11">
        <f>(G142+K142+L142)</f>
        <v>8</v>
      </c>
      <c r="O142" s="13">
        <f>(N142/F142)</f>
        <v>1.3333333333333333</v>
      </c>
      <c r="P142" s="14">
        <f>((G142-H142-I142-J142)+(2*H142)+(3*I142)+(4*J142))/F142</f>
        <v>0.66666666666666663</v>
      </c>
      <c r="Q142" s="29"/>
    </row>
    <row r="143" spans="1:17" ht="12.75" customHeight="1" x14ac:dyDescent="0.35">
      <c r="A143" s="140" t="s">
        <v>172</v>
      </c>
      <c r="B143" s="11">
        <v>1</v>
      </c>
      <c r="C143" s="11">
        <v>4</v>
      </c>
      <c r="D143" s="11">
        <v>2</v>
      </c>
      <c r="E143" s="11">
        <v>0</v>
      </c>
      <c r="F143" s="11">
        <v>2</v>
      </c>
      <c r="G143" s="11">
        <v>1</v>
      </c>
      <c r="H143" s="11">
        <v>0</v>
      </c>
      <c r="I143" s="11">
        <v>0</v>
      </c>
      <c r="J143" s="11">
        <v>0</v>
      </c>
      <c r="K143" s="11">
        <v>2</v>
      </c>
      <c r="L143" s="11">
        <v>2</v>
      </c>
      <c r="M143" s="12">
        <f>(G143/F143)</f>
        <v>0.5</v>
      </c>
      <c r="N143" s="11">
        <f>(G143+K143+L143)</f>
        <v>5</v>
      </c>
      <c r="O143" s="13">
        <f>(N143/F143)</f>
        <v>2.5</v>
      </c>
      <c r="P143" s="14">
        <f>((G143-H143-I143-J143)+(2*H143)+(3*I143)+(4*J143))/F143</f>
        <v>0.5</v>
      </c>
      <c r="Q143" s="29"/>
    </row>
    <row r="144" spans="1:17" ht="12.75" customHeight="1" x14ac:dyDescent="0.35">
      <c r="A144" s="140" t="s">
        <v>91</v>
      </c>
      <c r="B144" s="11">
        <v>1</v>
      </c>
      <c r="C144" s="11">
        <v>3</v>
      </c>
      <c r="D144" s="11">
        <v>0</v>
      </c>
      <c r="E144" s="11">
        <v>0</v>
      </c>
      <c r="F144" s="11">
        <v>3</v>
      </c>
      <c r="G144" s="11">
        <v>1</v>
      </c>
      <c r="H144" s="11">
        <v>0</v>
      </c>
      <c r="I144" s="11">
        <v>0</v>
      </c>
      <c r="J144" s="11">
        <v>0</v>
      </c>
      <c r="K144" s="11">
        <v>0</v>
      </c>
      <c r="L144" s="11">
        <v>1</v>
      </c>
      <c r="M144" s="12">
        <f>(G144/F144)</f>
        <v>0.33333333333333331</v>
      </c>
      <c r="N144" s="11">
        <f>(G144+K144+L144)</f>
        <v>2</v>
      </c>
      <c r="O144" s="13">
        <f>(N144/F144)</f>
        <v>0.66666666666666663</v>
      </c>
      <c r="P144" s="14">
        <f>((G144-H144-I144-J144)+(2*H144)+(3*I144)+(4*J144))/F144</f>
        <v>0.33333333333333331</v>
      </c>
      <c r="Q144" s="29"/>
    </row>
    <row r="145" spans="1:35" ht="12.75" customHeight="1" x14ac:dyDescent="0.35">
      <c r="A145" s="141" t="s">
        <v>233</v>
      </c>
      <c r="B145" s="6">
        <v>1</v>
      </c>
      <c r="C145" s="6">
        <v>4</v>
      </c>
      <c r="D145" s="6">
        <v>0</v>
      </c>
      <c r="E145" s="6">
        <v>0</v>
      </c>
      <c r="F145" s="6">
        <v>4</v>
      </c>
      <c r="G145" s="6">
        <v>1</v>
      </c>
      <c r="H145" s="6">
        <v>0</v>
      </c>
      <c r="I145" s="6">
        <v>1</v>
      </c>
      <c r="J145" s="6">
        <v>0</v>
      </c>
      <c r="K145" s="6">
        <v>1</v>
      </c>
      <c r="L145" s="6">
        <v>0</v>
      </c>
      <c r="M145" s="7">
        <f>(G145/F145)</f>
        <v>0.25</v>
      </c>
      <c r="N145" s="6">
        <f>(G145+K145+L145)</f>
        <v>2</v>
      </c>
      <c r="O145" s="8">
        <f>(N145/F145)</f>
        <v>0.5</v>
      </c>
      <c r="P145" s="9">
        <f>((G145-H145-I145-J145)+(2*H145)+(3*I145)+(4*J145))/F145</f>
        <v>0.75</v>
      </c>
      <c r="Q145" s="29"/>
    </row>
    <row r="146" spans="1:35" ht="12.75" customHeight="1" x14ac:dyDescent="0.35">
      <c r="A146" s="140" t="s">
        <v>200</v>
      </c>
      <c r="B146" s="11">
        <v>1</v>
      </c>
      <c r="C146" s="11">
        <v>4</v>
      </c>
      <c r="D146" s="11">
        <v>0</v>
      </c>
      <c r="E146" s="11">
        <v>0</v>
      </c>
      <c r="F146" s="11">
        <v>4</v>
      </c>
      <c r="G146" s="11">
        <v>0</v>
      </c>
      <c r="H146" s="11">
        <v>0</v>
      </c>
      <c r="I146" s="11">
        <v>0</v>
      </c>
      <c r="J146" s="11">
        <v>0</v>
      </c>
      <c r="K146" s="11">
        <v>1</v>
      </c>
      <c r="L146" s="11">
        <v>1</v>
      </c>
      <c r="M146" s="12">
        <f>(G146/F146)</f>
        <v>0</v>
      </c>
      <c r="N146" s="11">
        <f>(G146+K146+L146)</f>
        <v>2</v>
      </c>
      <c r="O146" s="13">
        <f>(N146/F146)</f>
        <v>0.5</v>
      </c>
      <c r="P146" s="14">
        <f>((G146-H146-I146-J146)+(2*H146)+(3*I146)+(4*J146))/F146</f>
        <v>0</v>
      </c>
      <c r="Q146" s="29"/>
    </row>
    <row r="147" spans="1:35" ht="12.75" customHeight="1" x14ac:dyDescent="0.35">
      <c r="A147" s="139" t="s">
        <v>201</v>
      </c>
      <c r="B147" s="6">
        <v>1</v>
      </c>
      <c r="C147" s="6">
        <v>3</v>
      </c>
      <c r="D147" s="6">
        <v>0</v>
      </c>
      <c r="E147" s="6">
        <v>0</v>
      </c>
      <c r="F147" s="6">
        <v>3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7">
        <f>(G147/F147)</f>
        <v>0</v>
      </c>
      <c r="N147" s="6">
        <f>(G147+K147+L147)</f>
        <v>0</v>
      </c>
      <c r="O147" s="8">
        <f>(N147/F147)</f>
        <v>0</v>
      </c>
      <c r="P147" s="9">
        <f>((G147-H147-I147-J147)+(2*H147)+(3*I147)+(4*J147))/F147</f>
        <v>0</v>
      </c>
      <c r="Q147" s="29"/>
    </row>
    <row r="148" spans="1:35" ht="12.75" customHeight="1" x14ac:dyDescent="0.35">
      <c r="A148" s="140" t="s">
        <v>202</v>
      </c>
      <c r="B148" s="11">
        <v>1</v>
      </c>
      <c r="C148" s="11">
        <v>3</v>
      </c>
      <c r="D148" s="11">
        <v>0</v>
      </c>
      <c r="E148" s="11">
        <v>0</v>
      </c>
      <c r="F148" s="11">
        <v>3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2">
        <f>(G148/F148)</f>
        <v>0</v>
      </c>
      <c r="N148" s="11">
        <f>(G148+K148+L148)</f>
        <v>0</v>
      </c>
      <c r="O148" s="13">
        <f>(N148/F148)</f>
        <v>0</v>
      </c>
      <c r="P148" s="14">
        <f>((G148-H148-I148-J148)+(2*H148)+(3*I148)+(4*J148))/F148</f>
        <v>0</v>
      </c>
      <c r="Q148" s="29"/>
    </row>
    <row r="149" spans="1:35" ht="14.25" customHeight="1" x14ac:dyDescent="0.35">
      <c r="A149" s="140" t="s">
        <v>173</v>
      </c>
      <c r="B149" s="11">
        <v>1</v>
      </c>
      <c r="C149" s="11">
        <v>2</v>
      </c>
      <c r="D149" s="11">
        <v>0</v>
      </c>
      <c r="E149" s="11">
        <v>0</v>
      </c>
      <c r="F149" s="11">
        <v>2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2">
        <f>(G149/F149)</f>
        <v>0</v>
      </c>
      <c r="N149" s="11">
        <f>(G149+K149+L149)</f>
        <v>0</v>
      </c>
      <c r="O149" s="13">
        <f>(N149/F149)</f>
        <v>0</v>
      </c>
      <c r="P149" s="14">
        <f>((G149-H149-I149-J149)+(2*H149)+(3*I149)+(4*J149))/F149</f>
        <v>0</v>
      </c>
      <c r="Q149" s="29"/>
    </row>
    <row r="150" spans="1:35" ht="12.75" customHeight="1" x14ac:dyDescent="0.35">
      <c r="A150" s="16" t="s">
        <v>92</v>
      </c>
      <c r="B150" s="52">
        <v>2</v>
      </c>
      <c r="C150" s="52">
        <v>7</v>
      </c>
      <c r="D150" s="52">
        <v>0</v>
      </c>
      <c r="E150" s="52">
        <v>1</v>
      </c>
      <c r="F150" s="52">
        <v>6</v>
      </c>
      <c r="G150" s="52">
        <v>3</v>
      </c>
      <c r="H150" s="52">
        <v>0</v>
      </c>
      <c r="I150" s="52">
        <v>1</v>
      </c>
      <c r="J150" s="52">
        <v>0</v>
      </c>
      <c r="K150" s="52">
        <v>2</v>
      </c>
      <c r="L150" s="52">
        <v>1</v>
      </c>
      <c r="M150" s="18">
        <f t="shared" ref="M150" si="23">(G150/F150)</f>
        <v>0.5</v>
      </c>
      <c r="N150" s="17">
        <f t="shared" ref="N150" si="24">(G150+K150+L150)</f>
        <v>6</v>
      </c>
      <c r="O150" s="19">
        <f t="shared" ref="O150" si="25">(N150/F150)</f>
        <v>1</v>
      </c>
      <c r="P150" s="20">
        <f t="shared" ref="P150" si="26">((G150-H150-I150-J150)+(2*H150)+(3*I150)+(4*J150))/F150</f>
        <v>0.83333333333333337</v>
      </c>
      <c r="Q150" s="29"/>
    </row>
    <row r="151" spans="1:35" ht="14.25" customHeight="1" x14ac:dyDescent="0.35">
      <c r="A151" s="138" t="s">
        <v>170</v>
      </c>
      <c r="B151" s="52">
        <v>2</v>
      </c>
      <c r="C151" s="52">
        <v>7</v>
      </c>
      <c r="D151" s="52">
        <v>0</v>
      </c>
      <c r="E151" s="52">
        <v>0</v>
      </c>
      <c r="F151" s="52">
        <v>4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2">
        <v>0</v>
      </c>
      <c r="M151" s="18">
        <f t="shared" ref="M151" si="27">(G151/F151)</f>
        <v>0</v>
      </c>
      <c r="N151" s="17">
        <f t="shared" ref="N151" si="28">(G151+K151+L151)</f>
        <v>0</v>
      </c>
      <c r="O151" s="19">
        <f t="shared" ref="O151" si="29">(N151/F151)</f>
        <v>0</v>
      </c>
      <c r="P151" s="20">
        <f t="shared" ref="P151" si="30">((G151-H151-I151-J151)+(2*H151)+(3*I151)+(4*J151))/F151</f>
        <v>0</v>
      </c>
      <c r="Q151" s="29"/>
    </row>
    <row r="152" spans="1:35" ht="14.25" customHeight="1" x14ac:dyDescent="0.35">
      <c r="A152" s="138" t="s">
        <v>169</v>
      </c>
      <c r="B152" s="52">
        <v>1</v>
      </c>
      <c r="C152" s="52">
        <v>3</v>
      </c>
      <c r="D152" s="52">
        <v>0</v>
      </c>
      <c r="E152" s="52">
        <v>0</v>
      </c>
      <c r="F152" s="52">
        <v>3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2">
        <v>0</v>
      </c>
      <c r="M152" s="18"/>
      <c r="N152" s="17"/>
      <c r="O152" s="19"/>
      <c r="P152" s="20"/>
      <c r="Q152" s="29"/>
    </row>
    <row r="153" spans="1:35" ht="4.5" customHeight="1" x14ac:dyDescent="0.35">
      <c r="A153" s="21"/>
      <c r="B153" s="22"/>
      <c r="C153" s="22"/>
      <c r="D153" s="22"/>
      <c r="E153" s="22"/>
      <c r="F153" s="21"/>
      <c r="G153" s="21"/>
      <c r="H153" s="21"/>
      <c r="I153" s="21"/>
      <c r="J153" s="21"/>
      <c r="K153" s="21"/>
      <c r="L153" s="21"/>
      <c r="M153" s="21"/>
      <c r="N153" s="21"/>
      <c r="O153" s="39"/>
      <c r="P153" s="39"/>
    </row>
    <row r="154" spans="1:35" ht="12.75" customHeight="1" x14ac:dyDescent="0.35">
      <c r="A154" s="5" t="s">
        <v>35</v>
      </c>
      <c r="B154" s="5"/>
      <c r="C154" s="23">
        <f t="shared" ref="C154:L154" si="31">SUM(C130:C153)</f>
        <v>380</v>
      </c>
      <c r="D154" s="23">
        <f t="shared" si="31"/>
        <v>11</v>
      </c>
      <c r="E154" s="23">
        <f t="shared" si="31"/>
        <v>10</v>
      </c>
      <c r="F154" s="23">
        <f t="shared" si="31"/>
        <v>356</v>
      </c>
      <c r="G154" s="23">
        <f t="shared" si="31"/>
        <v>204</v>
      </c>
      <c r="H154" s="23">
        <f t="shared" si="31"/>
        <v>22</v>
      </c>
      <c r="I154" s="23">
        <f t="shared" si="31"/>
        <v>9</v>
      </c>
      <c r="J154" s="23">
        <f t="shared" si="31"/>
        <v>5</v>
      </c>
      <c r="K154" s="23">
        <f t="shared" si="31"/>
        <v>119</v>
      </c>
      <c r="L154" s="23">
        <f t="shared" si="31"/>
        <v>119</v>
      </c>
      <c r="M154" s="24">
        <f>(G154/F154)</f>
        <v>0.5730337078651685</v>
      </c>
      <c r="N154" s="25">
        <f>G154+K154+L154</f>
        <v>442</v>
      </c>
      <c r="O154" s="26">
        <f>N154/F154</f>
        <v>1.2415730337078652</v>
      </c>
      <c r="P154" s="27">
        <f>((G154-H154-I154-J154)+(2*H154)+(3*I154)+(4*J154))/F154</f>
        <v>0.72752808988764039</v>
      </c>
      <c r="AI154" s="3"/>
    </row>
    <row r="155" spans="1:35" ht="12.75" customHeight="1" x14ac:dyDescent="0.35">
      <c r="AI155" s="3"/>
    </row>
    <row r="156" spans="1:35" ht="12.75" customHeight="1" x14ac:dyDescent="0.35">
      <c r="AI156" s="3"/>
    </row>
    <row r="157" spans="1:35" ht="12.75" customHeight="1" x14ac:dyDescent="0.25"/>
    <row r="158" spans="1:35" ht="12.75" customHeight="1" x14ac:dyDescent="0.25"/>
    <row r="159" spans="1:35" ht="12.75" customHeight="1" x14ac:dyDescent="0.25"/>
    <row r="160" spans="1:35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</sheetData>
  <sortState xmlns:xlrd2="http://schemas.microsoft.com/office/spreadsheetml/2017/richdata2" ref="A130:AI149">
    <sortCondition descending="1" ref="N130:N149"/>
    <sortCondition descending="1" ref="O130:O149"/>
    <sortCondition descending="1" ref="M130:M149"/>
  </sortState>
  <mergeCells count="6">
    <mergeCell ref="A127:P127"/>
    <mergeCell ref="A1:P1"/>
    <mergeCell ref="A2:P2"/>
    <mergeCell ref="A24:P24"/>
    <mergeCell ref="A55:P55"/>
    <mergeCell ref="A86:P86"/>
  </mergeCells>
  <printOptions horizontalCentered="1"/>
  <pageMargins left="0.23622047244094491" right="0.23622047244094491" top="0.51181102362204722" bottom="0.55118110236220474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999"/>
  <sheetViews>
    <sheetView workbookViewId="0">
      <selection activeCell="M90" sqref="M90"/>
    </sheetView>
  </sheetViews>
  <sheetFormatPr baseColWidth="10" defaultColWidth="12.54296875" defaultRowHeight="15" customHeight="1" x14ac:dyDescent="0.25"/>
  <cols>
    <col min="1" max="1" width="20.7265625" customWidth="1"/>
    <col min="2" max="2" width="9.08984375" customWidth="1"/>
    <col min="3" max="3" width="8.453125" customWidth="1"/>
    <col min="4" max="4" width="3.7265625" customWidth="1"/>
    <col min="5" max="5" width="20.7265625" customWidth="1"/>
    <col min="6" max="6" width="6.81640625" customWidth="1"/>
    <col min="7" max="7" width="5.7265625" customWidth="1"/>
    <col min="8" max="8" width="3.7265625" customWidth="1"/>
    <col min="9" max="9" width="20.7265625" customWidth="1"/>
    <col min="10" max="10" width="6.81640625" customWidth="1"/>
    <col min="11" max="11" width="6.7265625" customWidth="1"/>
    <col min="12" max="12" width="5.7265625" customWidth="1"/>
    <col min="13" max="26" width="11.453125" customWidth="1"/>
  </cols>
  <sheetData>
    <row r="1" spans="1:13" ht="12.75" customHeight="1" x14ac:dyDescent="0.25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04"/>
      <c r="M1" s="104"/>
    </row>
    <row r="2" spans="1:13" ht="12.75" customHeight="1" x14ac:dyDescent="0.6">
      <c r="A2" s="169" t="s">
        <v>93</v>
      </c>
      <c r="B2" s="164"/>
      <c r="C2" s="164"/>
      <c r="D2" s="164"/>
      <c r="E2" s="164"/>
      <c r="F2" s="164"/>
      <c r="G2" s="164"/>
      <c r="H2" s="164"/>
      <c r="I2" s="164"/>
      <c r="J2" s="164"/>
      <c r="K2" s="168"/>
      <c r="L2" s="105"/>
    </row>
    <row r="3" spans="1:13" ht="4.5" customHeight="1" x14ac:dyDescent="0.6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06"/>
    </row>
    <row r="4" spans="1:13" ht="12.75" customHeight="1" x14ac:dyDescent="0.35">
      <c r="A4" s="53" t="s">
        <v>94</v>
      </c>
      <c r="B4" s="53"/>
      <c r="E4" s="53" t="s">
        <v>95</v>
      </c>
      <c r="F4" s="53"/>
      <c r="H4" s="107"/>
      <c r="I4" s="53" t="s">
        <v>96</v>
      </c>
      <c r="J4" s="53"/>
    </row>
    <row r="5" spans="1:13" ht="12.75" customHeight="1" x14ac:dyDescent="0.35">
      <c r="A5" s="54" t="s">
        <v>97</v>
      </c>
      <c r="B5" s="54" t="s">
        <v>98</v>
      </c>
      <c r="C5" s="55" t="s">
        <v>99</v>
      </c>
      <c r="E5" s="54" t="s">
        <v>97</v>
      </c>
      <c r="F5" s="54" t="s">
        <v>98</v>
      </c>
      <c r="G5" s="56" t="s">
        <v>15</v>
      </c>
      <c r="H5" s="107"/>
      <c r="I5" s="54" t="s">
        <v>97</v>
      </c>
      <c r="J5" s="54" t="s">
        <v>98</v>
      </c>
      <c r="K5" s="56" t="s">
        <v>16</v>
      </c>
    </row>
    <row r="6" spans="1:13" ht="13.5" customHeight="1" x14ac:dyDescent="0.35">
      <c r="A6" s="154" t="s">
        <v>68</v>
      </c>
      <c r="B6" s="155" t="s">
        <v>209</v>
      </c>
      <c r="C6" s="155" t="s">
        <v>208</v>
      </c>
      <c r="E6" s="154" t="s">
        <v>40</v>
      </c>
      <c r="F6" s="155" t="s">
        <v>36</v>
      </c>
      <c r="G6" s="56">
        <v>42</v>
      </c>
      <c r="H6" s="107"/>
      <c r="I6" s="154" t="s">
        <v>40</v>
      </c>
      <c r="J6" s="155" t="s">
        <v>36</v>
      </c>
      <c r="K6" s="56">
        <v>1.91</v>
      </c>
    </row>
    <row r="7" spans="1:13" ht="13.5" customHeight="1" x14ac:dyDescent="0.35">
      <c r="A7" s="154" t="s">
        <v>40</v>
      </c>
      <c r="B7" s="155" t="s">
        <v>36</v>
      </c>
      <c r="C7" s="155" t="s">
        <v>210</v>
      </c>
      <c r="D7" s="53"/>
      <c r="E7" s="154" t="s">
        <v>89</v>
      </c>
      <c r="F7" s="155" t="s">
        <v>125</v>
      </c>
      <c r="G7" s="56">
        <v>41</v>
      </c>
      <c r="H7" s="108"/>
      <c r="I7" s="154" t="s">
        <v>22</v>
      </c>
      <c r="J7" s="155" t="s">
        <v>212</v>
      </c>
      <c r="K7" s="56">
        <v>1.82</v>
      </c>
    </row>
    <row r="8" spans="1:13" ht="13.5" customHeight="1" x14ac:dyDescent="0.35">
      <c r="A8" s="154" t="s">
        <v>27</v>
      </c>
      <c r="B8" s="155" t="s">
        <v>125</v>
      </c>
      <c r="C8" s="157">
        <v>0.75</v>
      </c>
      <c r="D8" s="53"/>
      <c r="E8" s="154" t="s">
        <v>171</v>
      </c>
      <c r="F8" s="155" t="s">
        <v>125</v>
      </c>
      <c r="G8" s="56">
        <v>41</v>
      </c>
      <c r="H8" s="108"/>
      <c r="I8" s="154" t="s">
        <v>68</v>
      </c>
      <c r="J8" s="155" t="s">
        <v>66</v>
      </c>
      <c r="K8" s="56">
        <v>1.76</v>
      </c>
    </row>
    <row r="9" spans="1:13" ht="13.5" customHeight="1" x14ac:dyDescent="0.35">
      <c r="A9" s="154" t="s">
        <v>171</v>
      </c>
      <c r="B9" s="155" t="s">
        <v>125</v>
      </c>
      <c r="C9" s="155">
        <v>0.72399999999999998</v>
      </c>
      <c r="D9" s="53"/>
      <c r="E9" s="154" t="s">
        <v>67</v>
      </c>
      <c r="F9" s="155" t="s">
        <v>66</v>
      </c>
      <c r="G9" s="56">
        <v>40</v>
      </c>
      <c r="H9" s="108"/>
      <c r="I9" s="154" t="s">
        <v>27</v>
      </c>
      <c r="J9" s="155" t="s">
        <v>125</v>
      </c>
      <c r="K9" s="56">
        <v>1.75</v>
      </c>
    </row>
    <row r="10" spans="1:13" ht="13.5" customHeight="1" x14ac:dyDescent="0.35">
      <c r="A10" s="154" t="s">
        <v>42</v>
      </c>
      <c r="B10" s="155" t="s">
        <v>36</v>
      </c>
      <c r="C10" s="56">
        <v>0.70799999999999996</v>
      </c>
      <c r="D10" s="53"/>
      <c r="E10" s="154" t="s">
        <v>88</v>
      </c>
      <c r="F10" s="155" t="s">
        <v>125</v>
      </c>
      <c r="G10" s="56">
        <v>38</v>
      </c>
      <c r="H10" s="108"/>
      <c r="I10" s="154" t="s">
        <v>85</v>
      </c>
      <c r="J10" s="155" t="s">
        <v>125</v>
      </c>
      <c r="K10" s="56">
        <v>1.68</v>
      </c>
    </row>
    <row r="11" spans="1:13" ht="13.5" customHeight="1" x14ac:dyDescent="0.35">
      <c r="A11" s="154" t="s">
        <v>69</v>
      </c>
      <c r="B11" s="155" t="s">
        <v>66</v>
      </c>
      <c r="C11" s="56">
        <v>0.70799999999999996</v>
      </c>
      <c r="D11" s="53"/>
      <c r="E11" s="154" t="s">
        <v>211</v>
      </c>
      <c r="F11" s="155" t="s">
        <v>212</v>
      </c>
      <c r="G11" s="56">
        <v>37</v>
      </c>
      <c r="H11" s="108"/>
      <c r="I11" s="154" t="s">
        <v>43</v>
      </c>
      <c r="J11" s="155" t="s">
        <v>36</v>
      </c>
      <c r="K11" s="56">
        <v>1.64</v>
      </c>
    </row>
    <row r="12" spans="1:13" ht="13.5" customHeight="1" x14ac:dyDescent="0.35">
      <c r="A12" s="154" t="s">
        <v>39</v>
      </c>
      <c r="B12" s="156" t="s">
        <v>36</v>
      </c>
      <c r="C12" s="61">
        <v>0.7</v>
      </c>
      <c r="D12" s="53"/>
      <c r="E12" s="154" t="s">
        <v>68</v>
      </c>
      <c r="F12" s="155" t="s">
        <v>66</v>
      </c>
      <c r="G12" s="56">
        <v>37</v>
      </c>
      <c r="H12" s="108"/>
      <c r="I12" s="154" t="s">
        <v>89</v>
      </c>
      <c r="J12" s="155" t="s">
        <v>125</v>
      </c>
      <c r="K12" s="59">
        <v>1.64</v>
      </c>
    </row>
    <row r="13" spans="1:13" ht="13.5" customHeight="1" x14ac:dyDescent="0.35">
      <c r="A13" s="154" t="s">
        <v>67</v>
      </c>
      <c r="B13" s="156" t="s">
        <v>213</v>
      </c>
      <c r="C13" s="61">
        <v>0.69199999999999995</v>
      </c>
      <c r="D13" s="53"/>
      <c r="E13" s="154" t="s">
        <v>85</v>
      </c>
      <c r="F13" s="155" t="s">
        <v>125</v>
      </c>
      <c r="G13" s="56">
        <v>37</v>
      </c>
      <c r="H13" s="108"/>
      <c r="I13" s="154" t="s">
        <v>175</v>
      </c>
      <c r="J13" s="155" t="s">
        <v>125</v>
      </c>
      <c r="K13" s="59">
        <v>1.62</v>
      </c>
    </row>
    <row r="14" spans="1:13" ht="13.5" customHeight="1" x14ac:dyDescent="0.35">
      <c r="A14" s="154" t="s">
        <v>89</v>
      </c>
      <c r="B14" s="156" t="s">
        <v>125</v>
      </c>
      <c r="C14" s="61">
        <v>0.68</v>
      </c>
      <c r="D14" s="53"/>
      <c r="E14" s="154" t="s">
        <v>38</v>
      </c>
      <c r="F14" s="155" t="s">
        <v>36</v>
      </c>
      <c r="G14" s="56">
        <v>37</v>
      </c>
      <c r="H14" s="108"/>
      <c r="I14" s="154" t="s">
        <v>67</v>
      </c>
      <c r="J14" s="155" t="s">
        <v>66</v>
      </c>
      <c r="K14" s="59">
        <v>1.54</v>
      </c>
    </row>
    <row r="15" spans="1:13" ht="13.5" customHeight="1" x14ac:dyDescent="0.35">
      <c r="A15" s="154" t="s">
        <v>211</v>
      </c>
      <c r="B15" s="155" t="s">
        <v>212</v>
      </c>
      <c r="C15" s="56">
        <v>0.66700000000000004</v>
      </c>
      <c r="D15" s="53"/>
      <c r="E15" s="154" t="s">
        <v>43</v>
      </c>
      <c r="F15" s="155" t="s">
        <v>36</v>
      </c>
      <c r="G15" s="56">
        <v>36</v>
      </c>
      <c r="H15" s="108"/>
      <c r="I15" s="154" t="s">
        <v>75</v>
      </c>
      <c r="J15" s="156" t="s">
        <v>66</v>
      </c>
      <c r="K15" s="56">
        <v>1.53</v>
      </c>
    </row>
    <row r="16" spans="1:13" ht="4.5" customHeight="1" x14ac:dyDescent="0.35">
      <c r="A16" s="53"/>
      <c r="B16" s="53"/>
      <c r="C16" s="62"/>
      <c r="D16" s="53"/>
      <c r="E16" s="53"/>
      <c r="F16" s="53"/>
      <c r="G16" s="62"/>
      <c r="H16" s="108"/>
      <c r="I16" s="53"/>
      <c r="J16" s="53"/>
      <c r="K16" s="53"/>
    </row>
    <row r="17" spans="1:12" ht="4.5" customHeight="1" x14ac:dyDescent="0.3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7"/>
    </row>
    <row r="18" spans="1:12" ht="12.75" customHeight="1" x14ac:dyDescent="0.35">
      <c r="A18" s="53" t="s">
        <v>100</v>
      </c>
      <c r="B18" s="53"/>
      <c r="C18" s="53"/>
      <c r="D18" s="53"/>
      <c r="E18" s="53" t="s">
        <v>101</v>
      </c>
      <c r="F18" s="53"/>
      <c r="G18" s="53"/>
      <c r="H18" s="108"/>
      <c r="I18" s="53" t="s">
        <v>102</v>
      </c>
      <c r="J18" s="53"/>
      <c r="K18" s="53"/>
    </row>
    <row r="19" spans="1:12" ht="12.75" customHeight="1" x14ac:dyDescent="0.35">
      <c r="A19" s="54" t="s">
        <v>97</v>
      </c>
      <c r="B19" s="54" t="s">
        <v>98</v>
      </c>
      <c r="C19" s="56" t="s">
        <v>9</v>
      </c>
      <c r="D19" s="53"/>
      <c r="E19" s="54" t="s">
        <v>97</v>
      </c>
      <c r="F19" s="54" t="s">
        <v>98</v>
      </c>
      <c r="G19" s="56" t="s">
        <v>10</v>
      </c>
      <c r="H19" s="108"/>
      <c r="I19" s="54" t="s">
        <v>97</v>
      </c>
      <c r="J19" s="54" t="s">
        <v>98</v>
      </c>
      <c r="K19" s="56" t="s">
        <v>11</v>
      </c>
    </row>
    <row r="20" spans="1:12" ht="13.5" customHeight="1" x14ac:dyDescent="0.35">
      <c r="A20" s="154" t="s">
        <v>27</v>
      </c>
      <c r="B20" s="155" t="s">
        <v>36</v>
      </c>
      <c r="C20" s="63">
        <v>7</v>
      </c>
      <c r="D20" s="53"/>
      <c r="E20" s="154" t="s">
        <v>40</v>
      </c>
      <c r="F20" s="155" t="s">
        <v>36</v>
      </c>
      <c r="G20" s="56">
        <v>3</v>
      </c>
      <c r="H20" s="108"/>
      <c r="I20" s="154" t="s">
        <v>211</v>
      </c>
      <c r="J20" s="155" t="s">
        <v>212</v>
      </c>
      <c r="K20" s="56">
        <v>3</v>
      </c>
    </row>
    <row r="21" spans="1:12" ht="13.5" customHeight="1" x14ac:dyDescent="0.35">
      <c r="A21" s="154" t="s">
        <v>42</v>
      </c>
      <c r="B21" s="155" t="s">
        <v>36</v>
      </c>
      <c r="C21" s="56">
        <v>5</v>
      </c>
      <c r="D21" s="53"/>
      <c r="E21" s="154" t="s">
        <v>38</v>
      </c>
      <c r="F21" s="155" t="s">
        <v>36</v>
      </c>
      <c r="G21" s="56">
        <v>3</v>
      </c>
      <c r="H21" s="108"/>
      <c r="I21" s="154" t="s">
        <v>22</v>
      </c>
      <c r="J21" s="155" t="s">
        <v>212</v>
      </c>
      <c r="K21" s="56">
        <v>2</v>
      </c>
    </row>
    <row r="22" spans="1:12" ht="13.5" customHeight="1" x14ac:dyDescent="0.35">
      <c r="A22" s="154" t="s">
        <v>44</v>
      </c>
      <c r="B22" s="155" t="s">
        <v>36</v>
      </c>
      <c r="C22" s="56">
        <v>5</v>
      </c>
      <c r="D22" s="53"/>
      <c r="E22" s="154" t="s">
        <v>67</v>
      </c>
      <c r="F22" s="155" t="s">
        <v>66</v>
      </c>
      <c r="G22" s="56">
        <v>3</v>
      </c>
      <c r="H22" s="108"/>
      <c r="I22" s="154" t="s">
        <v>52</v>
      </c>
      <c r="J22" s="155" t="s">
        <v>214</v>
      </c>
      <c r="K22" s="56">
        <v>2</v>
      </c>
    </row>
    <row r="23" spans="1:12" ht="13.5" customHeight="1" x14ac:dyDescent="0.35">
      <c r="A23" s="154" t="s">
        <v>40</v>
      </c>
      <c r="B23" s="156" t="s">
        <v>36</v>
      </c>
      <c r="C23" s="63">
        <v>4</v>
      </c>
      <c r="D23" s="53"/>
      <c r="E23" s="154" t="s">
        <v>85</v>
      </c>
      <c r="F23" s="155" t="s">
        <v>125</v>
      </c>
      <c r="G23" s="56">
        <v>3</v>
      </c>
      <c r="H23" s="108"/>
      <c r="I23" s="158" t="s">
        <v>67</v>
      </c>
      <c r="J23" s="155" t="s">
        <v>66</v>
      </c>
      <c r="K23" s="56">
        <v>2</v>
      </c>
    </row>
    <row r="24" spans="1:12" ht="13.5" customHeight="1" x14ac:dyDescent="0.35">
      <c r="A24" s="158" t="s">
        <v>171</v>
      </c>
      <c r="B24" s="155" t="s">
        <v>125</v>
      </c>
      <c r="C24" s="56">
        <v>4</v>
      </c>
      <c r="D24" s="53"/>
      <c r="E24" s="154" t="s">
        <v>211</v>
      </c>
      <c r="F24" s="155" t="s">
        <v>212</v>
      </c>
      <c r="G24" s="56">
        <v>2</v>
      </c>
      <c r="H24" s="108"/>
      <c r="I24" s="154" t="s">
        <v>171</v>
      </c>
      <c r="J24" s="156" t="s">
        <v>125</v>
      </c>
      <c r="K24" s="56">
        <v>2</v>
      </c>
    </row>
    <row r="25" spans="1:12" ht="13.5" customHeight="1" x14ac:dyDescent="0.35">
      <c r="A25" s="158" t="s">
        <v>89</v>
      </c>
      <c r="B25" s="155" t="s">
        <v>125</v>
      </c>
      <c r="C25" s="63">
        <v>3</v>
      </c>
      <c r="D25" s="53"/>
      <c r="E25" s="154" t="s">
        <v>19</v>
      </c>
      <c r="F25" s="155" t="s">
        <v>212</v>
      </c>
      <c r="G25" s="56">
        <v>2</v>
      </c>
      <c r="H25" s="108"/>
      <c r="I25" s="154" t="s">
        <v>24</v>
      </c>
      <c r="J25" s="155" t="s">
        <v>212</v>
      </c>
      <c r="K25" s="56">
        <v>1</v>
      </c>
    </row>
    <row r="26" spans="1:12" ht="13.5" customHeight="1" x14ac:dyDescent="0.35">
      <c r="A26" s="154" t="s">
        <v>27</v>
      </c>
      <c r="B26" s="155" t="s">
        <v>125</v>
      </c>
      <c r="C26" s="63">
        <v>3</v>
      </c>
      <c r="D26" s="53"/>
      <c r="E26" s="154" t="s">
        <v>43</v>
      </c>
      <c r="F26" s="156" t="s">
        <v>36</v>
      </c>
      <c r="G26" s="56">
        <v>2</v>
      </c>
      <c r="H26" s="108"/>
      <c r="I26" s="154" t="s">
        <v>27</v>
      </c>
      <c r="J26" s="155" t="s">
        <v>212</v>
      </c>
      <c r="K26" s="56">
        <v>1</v>
      </c>
    </row>
    <row r="27" spans="1:12" ht="13.5" customHeight="1" x14ac:dyDescent="0.35">
      <c r="A27" s="154" t="s">
        <v>21</v>
      </c>
      <c r="B27" s="155" t="s">
        <v>212</v>
      </c>
      <c r="C27" s="56">
        <v>3</v>
      </c>
      <c r="D27" s="53"/>
      <c r="E27" s="158" t="s">
        <v>27</v>
      </c>
      <c r="F27" s="155" t="s">
        <v>36</v>
      </c>
      <c r="G27" s="56">
        <v>2</v>
      </c>
      <c r="H27" s="108"/>
      <c r="I27" s="154" t="s">
        <v>40</v>
      </c>
      <c r="J27" s="155" t="s">
        <v>36</v>
      </c>
      <c r="K27" s="56">
        <v>1</v>
      </c>
    </row>
    <row r="28" spans="1:12" ht="13.5" customHeight="1" x14ac:dyDescent="0.35">
      <c r="A28" s="154" t="s">
        <v>23</v>
      </c>
      <c r="B28" s="155" t="s">
        <v>212</v>
      </c>
      <c r="C28" s="63">
        <v>3</v>
      </c>
      <c r="D28" s="53"/>
      <c r="E28" s="158" t="s">
        <v>42</v>
      </c>
      <c r="F28" s="155" t="s">
        <v>36</v>
      </c>
      <c r="G28" s="56">
        <v>2</v>
      </c>
      <c r="H28" s="108"/>
      <c r="I28" s="158" t="s">
        <v>47</v>
      </c>
      <c r="J28" s="155" t="s">
        <v>36</v>
      </c>
      <c r="K28" s="56">
        <v>1</v>
      </c>
    </row>
    <row r="29" spans="1:12" ht="13.5" customHeight="1" x14ac:dyDescent="0.35">
      <c r="A29" s="154" t="s">
        <v>27</v>
      </c>
      <c r="B29" s="155" t="s">
        <v>212</v>
      </c>
      <c r="C29" s="63">
        <v>3</v>
      </c>
      <c r="D29" s="53"/>
      <c r="E29" s="154" t="s">
        <v>68</v>
      </c>
      <c r="F29" s="155" t="s">
        <v>66</v>
      </c>
      <c r="G29" s="56">
        <v>2</v>
      </c>
      <c r="H29" s="108"/>
      <c r="I29" s="154" t="s">
        <v>89</v>
      </c>
      <c r="J29" s="155" t="s">
        <v>125</v>
      </c>
      <c r="K29" s="56">
        <v>1</v>
      </c>
    </row>
    <row r="30" spans="1:12" ht="13.5" customHeight="1" x14ac:dyDescent="0.35">
      <c r="A30" s="158" t="s">
        <v>75</v>
      </c>
      <c r="B30" s="155" t="s">
        <v>66</v>
      </c>
      <c r="C30" s="63">
        <v>3</v>
      </c>
      <c r="D30" s="53"/>
      <c r="E30" s="154" t="s">
        <v>72</v>
      </c>
      <c r="F30" s="155" t="s">
        <v>66</v>
      </c>
      <c r="G30" s="56">
        <v>2</v>
      </c>
      <c r="H30" s="108"/>
      <c r="I30" s="154" t="s">
        <v>75</v>
      </c>
      <c r="J30" s="155" t="s">
        <v>66</v>
      </c>
      <c r="K30" s="56">
        <v>1</v>
      </c>
    </row>
    <row r="31" spans="1:12" ht="4.5" customHeight="1" x14ac:dyDescent="0.25">
      <c r="H31" s="107"/>
    </row>
    <row r="32" spans="1:12" ht="4.5" customHeight="1" x14ac:dyDescent="0.2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2.75" customHeight="1" x14ac:dyDescent="0.35">
      <c r="A33" s="53" t="s">
        <v>103</v>
      </c>
      <c r="B33" s="53"/>
      <c r="C33" s="53"/>
      <c r="D33" s="108"/>
      <c r="E33" s="53" t="s">
        <v>104</v>
      </c>
      <c r="F33" s="53"/>
      <c r="G33" s="53"/>
      <c r="H33" s="107"/>
      <c r="I33" s="53" t="s">
        <v>105</v>
      </c>
      <c r="J33" s="53"/>
    </row>
    <row r="34" spans="1:11" ht="15.75" customHeight="1" x14ac:dyDescent="0.35">
      <c r="A34" s="54" t="s">
        <v>97</v>
      </c>
      <c r="B34" s="54" t="s">
        <v>98</v>
      </c>
      <c r="C34" s="56" t="s">
        <v>12</v>
      </c>
      <c r="D34" s="108"/>
      <c r="E34" s="54" t="s">
        <v>97</v>
      </c>
      <c r="F34" s="54" t="s">
        <v>98</v>
      </c>
      <c r="G34" s="56" t="s">
        <v>13</v>
      </c>
      <c r="H34" s="107"/>
      <c r="I34" s="54" t="s">
        <v>97</v>
      </c>
      <c r="J34" s="54" t="s">
        <v>98</v>
      </c>
      <c r="K34" s="56" t="s">
        <v>106</v>
      </c>
    </row>
    <row r="35" spans="1:11" ht="13.5" customHeight="1" x14ac:dyDescent="0.35">
      <c r="A35" s="154" t="s">
        <v>89</v>
      </c>
      <c r="B35" s="155" t="s">
        <v>125</v>
      </c>
      <c r="C35" s="56">
        <v>13</v>
      </c>
      <c r="D35" s="108"/>
      <c r="E35" s="154" t="s">
        <v>211</v>
      </c>
      <c r="F35" s="155" t="s">
        <v>212</v>
      </c>
      <c r="G35" s="56">
        <v>16</v>
      </c>
      <c r="H35" s="107"/>
      <c r="I35" s="154" t="s">
        <v>211</v>
      </c>
      <c r="J35" s="155" t="s">
        <v>212</v>
      </c>
      <c r="K35" s="61">
        <v>1.5</v>
      </c>
    </row>
    <row r="36" spans="1:11" ht="13.5" customHeight="1" x14ac:dyDescent="0.35">
      <c r="A36" s="158" t="s">
        <v>171</v>
      </c>
      <c r="B36" s="155" t="s">
        <v>125</v>
      </c>
      <c r="C36" s="56">
        <v>12</v>
      </c>
      <c r="D36" s="108"/>
      <c r="E36" s="154" t="s">
        <v>85</v>
      </c>
      <c r="F36" s="155" t="s">
        <v>125</v>
      </c>
      <c r="G36" s="56">
        <v>15</v>
      </c>
      <c r="H36" s="107"/>
      <c r="I36" s="154" t="s">
        <v>40</v>
      </c>
      <c r="J36" s="155" t="s">
        <v>36</v>
      </c>
      <c r="K36" s="61">
        <v>1.3540000000000001</v>
      </c>
    </row>
    <row r="37" spans="1:11" ht="13.5" customHeight="1" x14ac:dyDescent="0.35">
      <c r="A37" s="154" t="s">
        <v>86</v>
      </c>
      <c r="B37" s="155" t="s">
        <v>125</v>
      </c>
      <c r="C37" s="56">
        <v>12</v>
      </c>
      <c r="D37" s="108"/>
      <c r="E37" s="154" t="s">
        <v>175</v>
      </c>
      <c r="F37" s="156" t="s">
        <v>125</v>
      </c>
      <c r="G37" s="56">
        <v>14</v>
      </c>
      <c r="H37" s="107"/>
      <c r="I37" s="154" t="s">
        <v>67</v>
      </c>
      <c r="J37" s="155" t="s">
        <v>66</v>
      </c>
      <c r="K37" s="61">
        <v>1.1919999999999999</v>
      </c>
    </row>
    <row r="38" spans="1:11" ht="13.5" customHeight="1" x14ac:dyDescent="0.35">
      <c r="A38" s="154" t="s">
        <v>40</v>
      </c>
      <c r="B38" s="156" t="s">
        <v>36</v>
      </c>
      <c r="C38" s="56">
        <v>12</v>
      </c>
      <c r="D38" s="108"/>
      <c r="E38" s="154" t="s">
        <v>43</v>
      </c>
      <c r="F38" s="155" t="s">
        <v>36</v>
      </c>
      <c r="G38" s="56">
        <v>14</v>
      </c>
      <c r="H38" s="107"/>
      <c r="I38" s="154" t="s">
        <v>68</v>
      </c>
      <c r="J38" s="155" t="s">
        <v>66</v>
      </c>
      <c r="K38" s="61">
        <v>1.143</v>
      </c>
    </row>
    <row r="39" spans="1:11" ht="13.5" customHeight="1" x14ac:dyDescent="0.35">
      <c r="A39" s="154" t="s">
        <v>27</v>
      </c>
      <c r="B39" s="155" t="s">
        <v>36</v>
      </c>
      <c r="C39" s="56">
        <v>12</v>
      </c>
      <c r="D39" s="108"/>
      <c r="E39" s="158" t="s">
        <v>40</v>
      </c>
      <c r="F39" s="155" t="s">
        <v>36</v>
      </c>
      <c r="G39" s="56">
        <v>13</v>
      </c>
      <c r="H39" s="107"/>
      <c r="I39" s="154" t="s">
        <v>171</v>
      </c>
      <c r="J39" s="155" t="s">
        <v>125</v>
      </c>
      <c r="K39" s="61">
        <v>1.1379999999999999</v>
      </c>
    </row>
    <row r="40" spans="1:11" ht="13.5" customHeight="1" x14ac:dyDescent="0.35">
      <c r="A40" s="154" t="s">
        <v>38</v>
      </c>
      <c r="B40" s="155" t="s">
        <v>36</v>
      </c>
      <c r="C40" s="56">
        <v>11</v>
      </c>
      <c r="D40" s="108"/>
      <c r="E40" s="154" t="s">
        <v>67</v>
      </c>
      <c r="F40" s="155" t="s">
        <v>213</v>
      </c>
      <c r="G40" s="56">
        <v>13</v>
      </c>
      <c r="H40" s="107"/>
      <c r="I40" s="158" t="s">
        <v>75</v>
      </c>
      <c r="J40" s="155" t="s">
        <v>66</v>
      </c>
      <c r="K40" s="61">
        <v>1.133</v>
      </c>
    </row>
    <row r="41" spans="1:11" ht="13.5" customHeight="1" x14ac:dyDescent="0.35">
      <c r="A41" s="154" t="s">
        <v>68</v>
      </c>
      <c r="B41" s="155" t="s">
        <v>66</v>
      </c>
      <c r="C41" s="56">
        <v>11</v>
      </c>
      <c r="D41" s="108"/>
      <c r="E41" s="154" t="s">
        <v>88</v>
      </c>
      <c r="F41" s="155" t="s">
        <v>125</v>
      </c>
      <c r="G41" s="56">
        <v>13</v>
      </c>
      <c r="H41" s="107"/>
      <c r="I41" s="154" t="s">
        <v>27</v>
      </c>
      <c r="J41" s="156" t="s">
        <v>125</v>
      </c>
      <c r="K41" s="61">
        <v>1.125</v>
      </c>
    </row>
    <row r="42" spans="1:11" ht="13.5" customHeight="1" x14ac:dyDescent="0.35">
      <c r="A42" s="154" t="s">
        <v>39</v>
      </c>
      <c r="B42" s="155" t="s">
        <v>125</v>
      </c>
      <c r="C42" s="56">
        <v>11</v>
      </c>
      <c r="D42" s="108"/>
      <c r="E42" s="154" t="s">
        <v>22</v>
      </c>
      <c r="F42" s="155" t="s">
        <v>212</v>
      </c>
      <c r="G42" s="56">
        <v>11</v>
      </c>
      <c r="H42" s="107"/>
      <c r="I42" s="154" t="s">
        <v>42</v>
      </c>
      <c r="J42" s="155" t="s">
        <v>36</v>
      </c>
      <c r="K42" s="61">
        <v>1.083</v>
      </c>
    </row>
    <row r="43" spans="1:11" ht="13.5" customHeight="1" x14ac:dyDescent="0.35">
      <c r="A43" s="154" t="s">
        <v>215</v>
      </c>
      <c r="B43" s="155" t="s">
        <v>212</v>
      </c>
      <c r="C43" s="56">
        <v>10</v>
      </c>
      <c r="D43" s="108"/>
      <c r="E43" s="154" t="s">
        <v>38</v>
      </c>
      <c r="F43" s="155" t="s">
        <v>36</v>
      </c>
      <c r="G43" s="56">
        <v>11</v>
      </c>
      <c r="H43" s="107"/>
      <c r="I43" s="154" t="s">
        <v>44</v>
      </c>
      <c r="J43" s="155" t="s">
        <v>36</v>
      </c>
      <c r="K43" s="61">
        <v>0.95799999999999996</v>
      </c>
    </row>
    <row r="44" spans="1:11" ht="13.5" customHeight="1" x14ac:dyDescent="0.35">
      <c r="A44" s="154" t="s">
        <v>43</v>
      </c>
      <c r="B44" s="155" t="s">
        <v>36</v>
      </c>
      <c r="C44" s="56">
        <v>10</v>
      </c>
      <c r="D44" s="108"/>
      <c r="E44" s="154" t="s">
        <v>89</v>
      </c>
      <c r="F44" s="155" t="s">
        <v>125</v>
      </c>
      <c r="G44" s="56">
        <v>11</v>
      </c>
      <c r="H44" s="107"/>
      <c r="I44" s="154" t="s">
        <v>89</v>
      </c>
      <c r="J44" s="155" t="s">
        <v>125</v>
      </c>
      <c r="K44" s="61">
        <v>0.92</v>
      </c>
    </row>
    <row r="45" spans="1:11" ht="13.5" customHeight="1" x14ac:dyDescent="0.35">
      <c r="A45" s="154" t="s">
        <v>22</v>
      </c>
      <c r="B45" s="155" t="s">
        <v>212</v>
      </c>
      <c r="C45" s="56">
        <v>10</v>
      </c>
      <c r="D45" s="108"/>
      <c r="E45" s="158" t="s">
        <v>215</v>
      </c>
      <c r="F45" s="155" t="s">
        <v>212</v>
      </c>
      <c r="G45" s="56">
        <v>9</v>
      </c>
      <c r="H45" s="107"/>
      <c r="I45" s="154" t="s">
        <v>85</v>
      </c>
      <c r="J45" s="155" t="s">
        <v>125</v>
      </c>
      <c r="K45" s="61">
        <v>0.90900000000000003</v>
      </c>
    </row>
    <row r="46" spans="1:11" ht="25" customHeight="1" x14ac:dyDescent="0.6">
      <c r="A46" s="169" t="s">
        <v>107</v>
      </c>
      <c r="B46" s="164"/>
      <c r="C46" s="164"/>
      <c r="D46" s="164"/>
      <c r="E46" s="164"/>
      <c r="F46" s="164"/>
      <c r="G46" s="164"/>
      <c r="H46" s="164"/>
      <c r="I46" s="164"/>
      <c r="J46" s="164"/>
      <c r="K46" s="168"/>
    </row>
    <row r="47" spans="1:11" ht="4.5" customHeight="1" x14ac:dyDescent="0.6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</row>
    <row r="48" spans="1:11" ht="12.75" customHeight="1" x14ac:dyDescent="0.35">
      <c r="A48" s="53" t="s">
        <v>108</v>
      </c>
      <c r="B48" s="53"/>
      <c r="E48" s="53" t="s">
        <v>95</v>
      </c>
      <c r="F48" s="53"/>
      <c r="H48" s="107"/>
      <c r="I48" s="53" t="s">
        <v>109</v>
      </c>
      <c r="J48" s="53"/>
    </row>
    <row r="49" spans="1:12" ht="12.75" customHeight="1" x14ac:dyDescent="0.35">
      <c r="A49" s="54" t="s">
        <v>97</v>
      </c>
      <c r="B49" s="54" t="s">
        <v>98</v>
      </c>
      <c r="C49" s="55" t="s">
        <v>99</v>
      </c>
      <c r="E49" s="54" t="s">
        <v>97</v>
      </c>
      <c r="F49" s="54" t="s">
        <v>98</v>
      </c>
      <c r="G49" s="56" t="s">
        <v>15</v>
      </c>
      <c r="H49" s="107"/>
      <c r="I49" s="54" t="s">
        <v>97</v>
      </c>
      <c r="J49" s="54" t="s">
        <v>98</v>
      </c>
      <c r="K49" s="56" t="s">
        <v>16</v>
      </c>
    </row>
    <row r="50" spans="1:12" ht="13.5" customHeight="1" x14ac:dyDescent="0.35">
      <c r="A50" s="154" t="s">
        <v>87</v>
      </c>
      <c r="B50" s="155" t="s">
        <v>125</v>
      </c>
      <c r="C50" s="61">
        <v>0.65</v>
      </c>
      <c r="E50" s="159" t="s">
        <v>216</v>
      </c>
      <c r="F50" s="156" t="s">
        <v>36</v>
      </c>
      <c r="G50" s="56">
        <v>38</v>
      </c>
      <c r="H50" s="107"/>
      <c r="I50" s="159" t="s">
        <v>45</v>
      </c>
      <c r="J50" s="156" t="s">
        <v>36</v>
      </c>
      <c r="K50" s="59">
        <v>1.5</v>
      </c>
    </row>
    <row r="51" spans="1:12" ht="13.5" customHeight="1" x14ac:dyDescent="0.35">
      <c r="A51" s="159" t="s">
        <v>216</v>
      </c>
      <c r="B51" s="156" t="s">
        <v>36</v>
      </c>
      <c r="C51" s="61">
        <v>0.64300000000000002</v>
      </c>
      <c r="D51" s="53"/>
      <c r="E51" s="154" t="s">
        <v>87</v>
      </c>
      <c r="F51" s="155" t="s">
        <v>125</v>
      </c>
      <c r="G51" s="56">
        <v>24</v>
      </c>
      <c r="H51" s="108"/>
      <c r="I51" s="154" t="s">
        <v>216</v>
      </c>
      <c r="J51" s="155" t="s">
        <v>36</v>
      </c>
      <c r="K51" s="59">
        <v>1.36</v>
      </c>
    </row>
    <row r="52" spans="1:12" ht="13.5" customHeight="1" x14ac:dyDescent="0.35">
      <c r="A52" s="154" t="s">
        <v>45</v>
      </c>
      <c r="B52" s="155" t="s">
        <v>36</v>
      </c>
      <c r="C52" s="61">
        <v>0.58299999999999996</v>
      </c>
      <c r="D52" s="53"/>
      <c r="E52" s="154" t="s">
        <v>46</v>
      </c>
      <c r="F52" s="155" t="s">
        <v>36</v>
      </c>
      <c r="G52" s="56">
        <v>20</v>
      </c>
      <c r="H52" s="108"/>
      <c r="I52" s="154" t="s">
        <v>87</v>
      </c>
      <c r="J52" s="155" t="s">
        <v>125</v>
      </c>
      <c r="K52" s="111">
        <v>1.2</v>
      </c>
      <c r="L52" s="65"/>
    </row>
    <row r="53" spans="1:12" ht="13.5" customHeight="1" x14ac:dyDescent="0.35">
      <c r="A53" s="154" t="s">
        <v>53</v>
      </c>
      <c r="B53" s="155" t="s">
        <v>214</v>
      </c>
      <c r="C53" s="61">
        <v>0.58299999999999996</v>
      </c>
      <c r="D53" s="53"/>
      <c r="E53" s="154" t="s">
        <v>25</v>
      </c>
      <c r="F53" s="155" t="s">
        <v>212</v>
      </c>
      <c r="G53" s="56">
        <v>19</v>
      </c>
      <c r="H53" s="108"/>
      <c r="I53" s="154" t="s">
        <v>46</v>
      </c>
      <c r="J53" s="155" t="s">
        <v>36</v>
      </c>
      <c r="K53" s="111">
        <v>1</v>
      </c>
      <c r="L53" s="65"/>
    </row>
    <row r="54" spans="1:12" ht="13.5" customHeight="1" x14ac:dyDescent="0.35">
      <c r="A54" s="154" t="s">
        <v>25</v>
      </c>
      <c r="B54" s="155" t="s">
        <v>212</v>
      </c>
      <c r="C54" s="61">
        <v>0.47799999999999998</v>
      </c>
      <c r="D54" s="53"/>
      <c r="E54" s="154" t="s">
        <v>45</v>
      </c>
      <c r="F54" s="155" t="s">
        <v>36</v>
      </c>
      <c r="G54" s="56">
        <v>18</v>
      </c>
      <c r="H54" s="108"/>
      <c r="I54" s="154" t="s">
        <v>53</v>
      </c>
      <c r="J54" s="155" t="s">
        <v>214</v>
      </c>
      <c r="K54" s="111">
        <v>1</v>
      </c>
      <c r="L54" s="65"/>
    </row>
    <row r="55" spans="1:12" ht="13.5" customHeight="1" x14ac:dyDescent="0.35">
      <c r="A55" s="154" t="s">
        <v>26</v>
      </c>
      <c r="B55" s="155" t="s">
        <v>212</v>
      </c>
      <c r="C55" s="61">
        <v>0.46200000000000002</v>
      </c>
      <c r="D55" s="53"/>
      <c r="E55" s="154" t="s">
        <v>26</v>
      </c>
      <c r="F55" s="155" t="s">
        <v>212</v>
      </c>
      <c r="G55" s="56">
        <v>12</v>
      </c>
      <c r="H55" s="108"/>
      <c r="I55" s="154" t="s">
        <v>26</v>
      </c>
      <c r="J55" s="155" t="s">
        <v>212</v>
      </c>
      <c r="K55" s="111">
        <v>0.92</v>
      </c>
      <c r="L55" s="65"/>
    </row>
    <row r="56" spans="1:12" ht="13.5" customHeight="1" x14ac:dyDescent="0.35">
      <c r="A56" s="154" t="s">
        <v>46</v>
      </c>
      <c r="B56" s="155" t="s">
        <v>36</v>
      </c>
      <c r="C56" s="61">
        <v>0.45</v>
      </c>
      <c r="D56" s="53"/>
      <c r="E56" s="154" t="s">
        <v>31</v>
      </c>
      <c r="F56" s="155" t="s">
        <v>212</v>
      </c>
      <c r="G56" s="56">
        <v>12</v>
      </c>
      <c r="H56" s="108"/>
      <c r="I56" s="154" t="s">
        <v>25</v>
      </c>
      <c r="J56" s="155" t="s">
        <v>212</v>
      </c>
      <c r="K56" s="111">
        <v>0.83</v>
      </c>
      <c r="L56" s="65"/>
    </row>
    <row r="57" spans="1:12" ht="13.5" customHeight="1" x14ac:dyDescent="0.35">
      <c r="A57" s="154" t="s">
        <v>31</v>
      </c>
      <c r="B57" s="155" t="s">
        <v>212</v>
      </c>
      <c r="C57" s="61">
        <v>0.438</v>
      </c>
      <c r="D57" s="53"/>
      <c r="E57" s="154" t="s">
        <v>53</v>
      </c>
      <c r="F57" s="155" t="s">
        <v>214</v>
      </c>
      <c r="G57" s="56">
        <v>12</v>
      </c>
      <c r="H57" s="108"/>
      <c r="I57" s="154" t="s">
        <v>31</v>
      </c>
      <c r="J57" s="155" t="s">
        <v>212</v>
      </c>
      <c r="K57" s="111">
        <v>0.75</v>
      </c>
      <c r="L57" s="65"/>
    </row>
    <row r="58" spans="1:12" ht="13.5" customHeight="1" x14ac:dyDescent="0.35">
      <c r="A58" s="154" t="s">
        <v>61</v>
      </c>
      <c r="B58" s="155" t="s">
        <v>214</v>
      </c>
      <c r="C58" s="61">
        <v>0.182</v>
      </c>
      <c r="D58" s="53"/>
      <c r="E58" s="154" t="s">
        <v>77</v>
      </c>
      <c r="F58" s="155" t="s">
        <v>66</v>
      </c>
      <c r="G58" s="56">
        <v>7</v>
      </c>
      <c r="H58" s="108"/>
      <c r="I58" s="154" t="s">
        <v>77</v>
      </c>
      <c r="J58" s="155" t="s">
        <v>66</v>
      </c>
      <c r="K58" s="160">
        <v>0.41</v>
      </c>
    </row>
    <row r="59" spans="1:12" ht="13.5" customHeight="1" x14ac:dyDescent="0.35">
      <c r="A59" s="159" t="s">
        <v>77</v>
      </c>
      <c r="B59" s="156" t="s">
        <v>66</v>
      </c>
      <c r="C59" s="61">
        <v>0.17599999999999999</v>
      </c>
      <c r="D59" s="53"/>
      <c r="E59" s="159" t="s">
        <v>61</v>
      </c>
      <c r="F59" s="156" t="s">
        <v>214</v>
      </c>
      <c r="G59" s="56">
        <v>4</v>
      </c>
      <c r="H59" s="108"/>
      <c r="I59" s="159" t="s">
        <v>61</v>
      </c>
      <c r="J59" s="156" t="s">
        <v>214</v>
      </c>
      <c r="K59" s="59">
        <v>0.36</v>
      </c>
    </row>
    <row r="60" spans="1:12" ht="13.5" customHeight="1" x14ac:dyDescent="0.35">
      <c r="A60" s="154" t="s">
        <v>64</v>
      </c>
      <c r="B60" s="155" t="s">
        <v>214</v>
      </c>
      <c r="C60" s="61">
        <v>0.1</v>
      </c>
      <c r="D60" s="53"/>
      <c r="E60" s="154" t="s">
        <v>80</v>
      </c>
      <c r="F60" s="155" t="s">
        <v>66</v>
      </c>
      <c r="G60" s="56">
        <v>3</v>
      </c>
      <c r="H60" s="108"/>
      <c r="I60" s="154" t="s">
        <v>80</v>
      </c>
      <c r="J60" s="155" t="s">
        <v>66</v>
      </c>
      <c r="K60" s="59">
        <v>0.12</v>
      </c>
    </row>
    <row r="61" spans="1:12" ht="4.5" customHeight="1" x14ac:dyDescent="0.35">
      <c r="A61" s="53"/>
      <c r="B61" s="53"/>
      <c r="C61" s="62"/>
      <c r="D61" s="53"/>
      <c r="E61" s="53"/>
      <c r="F61" s="53"/>
      <c r="G61" s="62"/>
      <c r="H61" s="108"/>
      <c r="I61" s="53"/>
      <c r="J61" s="53"/>
      <c r="K61" s="53"/>
    </row>
    <row r="62" spans="1:12" ht="4.5" customHeight="1" x14ac:dyDescent="0.35">
      <c r="A62" s="109"/>
      <c r="B62" s="109"/>
      <c r="C62" s="109"/>
      <c r="D62" s="109"/>
      <c r="E62" s="109"/>
      <c r="F62" s="109"/>
      <c r="G62" s="109"/>
      <c r="H62" s="109"/>
      <c r="I62" s="109"/>
      <c r="J62" s="109"/>
      <c r="K62" s="109"/>
    </row>
    <row r="63" spans="1:12" ht="12.75" customHeight="1" x14ac:dyDescent="0.35">
      <c r="A63" s="53" t="s">
        <v>100</v>
      </c>
      <c r="B63" s="53"/>
      <c r="C63" s="53"/>
      <c r="D63" s="53"/>
      <c r="E63" s="53" t="s">
        <v>101</v>
      </c>
      <c r="F63" s="53"/>
      <c r="G63" s="53"/>
      <c r="H63" s="108"/>
      <c r="I63" s="53" t="s">
        <v>102</v>
      </c>
      <c r="J63" s="53"/>
      <c r="K63" s="53"/>
    </row>
    <row r="64" spans="1:12" ht="12.75" customHeight="1" x14ac:dyDescent="0.35">
      <c r="A64" s="54" t="s">
        <v>97</v>
      </c>
      <c r="B64" s="54" t="s">
        <v>98</v>
      </c>
      <c r="C64" s="56" t="s">
        <v>9</v>
      </c>
      <c r="D64" s="53"/>
      <c r="E64" s="54" t="s">
        <v>97</v>
      </c>
      <c r="F64" s="54" t="s">
        <v>98</v>
      </c>
      <c r="G64" s="56" t="s">
        <v>10</v>
      </c>
      <c r="H64" s="108"/>
      <c r="I64" s="54" t="s">
        <v>97</v>
      </c>
      <c r="J64" s="54" t="s">
        <v>98</v>
      </c>
      <c r="K64" s="56" t="s">
        <v>11</v>
      </c>
    </row>
    <row r="65" spans="1:11" ht="13.5" customHeight="1" x14ac:dyDescent="0.35">
      <c r="A65" s="154" t="s">
        <v>216</v>
      </c>
      <c r="B65" s="155" t="s">
        <v>36</v>
      </c>
      <c r="C65" s="56">
        <v>4</v>
      </c>
      <c r="D65" s="53"/>
      <c r="E65" s="154" t="s">
        <v>46</v>
      </c>
      <c r="F65" s="155" t="s">
        <v>36</v>
      </c>
      <c r="G65" s="56">
        <v>1</v>
      </c>
      <c r="H65" s="108"/>
      <c r="I65" s="154" t="s">
        <v>46</v>
      </c>
      <c r="J65" s="155" t="s">
        <v>36</v>
      </c>
      <c r="K65" s="56">
        <v>1</v>
      </c>
    </row>
    <row r="66" spans="1:11" ht="13.5" customHeight="1" x14ac:dyDescent="0.35">
      <c r="A66" s="154" t="s">
        <v>87</v>
      </c>
      <c r="B66" s="156" t="s">
        <v>125</v>
      </c>
      <c r="C66" s="56">
        <v>2</v>
      </c>
      <c r="D66" s="53"/>
      <c r="E66" s="154" t="s">
        <v>53</v>
      </c>
      <c r="F66" s="155" t="s">
        <v>214</v>
      </c>
      <c r="G66" s="56">
        <v>1</v>
      </c>
      <c r="H66" s="108"/>
      <c r="I66" s="57"/>
      <c r="J66" s="58"/>
      <c r="K66" s="56"/>
    </row>
    <row r="67" spans="1:11" ht="13.5" customHeight="1" x14ac:dyDescent="0.35">
      <c r="A67" s="154" t="s">
        <v>25</v>
      </c>
      <c r="B67" s="155" t="s">
        <v>212</v>
      </c>
      <c r="C67" s="56">
        <v>1</v>
      </c>
      <c r="D67" s="53"/>
      <c r="E67" s="57"/>
      <c r="F67" s="56"/>
      <c r="G67" s="56"/>
      <c r="H67" s="108"/>
      <c r="I67" s="57"/>
      <c r="J67" s="56"/>
      <c r="K67" s="56"/>
    </row>
    <row r="68" spans="1:11" ht="13.5" customHeight="1" x14ac:dyDescent="0.35">
      <c r="A68" s="154" t="s">
        <v>26</v>
      </c>
      <c r="B68" s="155" t="s">
        <v>212</v>
      </c>
      <c r="C68" s="56">
        <v>1</v>
      </c>
      <c r="D68" s="53"/>
      <c r="E68" s="57"/>
      <c r="F68" s="56"/>
      <c r="G68" s="56"/>
      <c r="H68" s="108"/>
      <c r="I68" s="57"/>
      <c r="J68" s="56"/>
      <c r="K68" s="56"/>
    </row>
    <row r="69" spans="1:11" ht="13.5" customHeight="1" x14ac:dyDescent="0.35">
      <c r="A69" s="154" t="s">
        <v>46</v>
      </c>
      <c r="B69" s="155" t="s">
        <v>36</v>
      </c>
      <c r="C69" s="56">
        <v>1</v>
      </c>
      <c r="D69" s="53"/>
      <c r="E69" s="57"/>
      <c r="F69" s="58"/>
      <c r="G69" s="56"/>
      <c r="H69" s="108"/>
      <c r="I69" s="57"/>
      <c r="J69" s="56"/>
      <c r="K69" s="56"/>
    </row>
    <row r="70" spans="1:11" ht="13.5" customHeight="1" x14ac:dyDescent="0.35">
      <c r="A70" s="154" t="s">
        <v>61</v>
      </c>
      <c r="B70" s="155" t="s">
        <v>214</v>
      </c>
      <c r="C70" s="56">
        <v>1</v>
      </c>
      <c r="D70" s="53"/>
      <c r="E70" s="57"/>
      <c r="F70" s="56"/>
      <c r="G70" s="56"/>
      <c r="H70" s="108"/>
      <c r="I70" s="57"/>
      <c r="J70" s="56"/>
      <c r="K70" s="56"/>
    </row>
    <row r="71" spans="1:11" ht="13.5" customHeight="1" x14ac:dyDescent="0.35">
      <c r="A71" s="64"/>
      <c r="B71" s="58"/>
      <c r="C71" s="56"/>
      <c r="D71" s="53"/>
      <c r="E71" s="57"/>
      <c r="F71" s="56"/>
      <c r="G71" s="56"/>
      <c r="H71" s="108"/>
      <c r="I71" s="57"/>
      <c r="J71" s="56"/>
      <c r="K71" s="56"/>
    </row>
    <row r="72" spans="1:11" ht="13.5" customHeight="1" x14ac:dyDescent="0.35">
      <c r="A72" s="57"/>
      <c r="B72" s="56"/>
      <c r="C72" s="56"/>
      <c r="D72" s="53"/>
      <c r="E72" s="57"/>
      <c r="F72" s="56"/>
      <c r="G72" s="56"/>
      <c r="H72" s="108"/>
      <c r="I72" s="57"/>
      <c r="J72" s="56"/>
      <c r="K72" s="56"/>
    </row>
    <row r="73" spans="1:11" ht="13.5" customHeight="1" x14ac:dyDescent="0.35">
      <c r="A73" s="57"/>
      <c r="B73" s="56"/>
      <c r="C73" s="56"/>
      <c r="D73" s="53"/>
      <c r="E73" s="57"/>
      <c r="F73" s="56"/>
      <c r="G73" s="56"/>
      <c r="H73" s="108"/>
      <c r="I73" s="57"/>
      <c r="J73" s="56"/>
      <c r="K73" s="56"/>
    </row>
    <row r="74" spans="1:11" ht="13.5" customHeight="1" x14ac:dyDescent="0.35">
      <c r="A74" s="57"/>
      <c r="B74" s="56"/>
      <c r="C74" s="56"/>
      <c r="D74" s="53"/>
      <c r="E74" s="60"/>
      <c r="F74" s="58"/>
      <c r="G74" s="56"/>
      <c r="H74" s="108"/>
      <c r="I74" s="57"/>
      <c r="J74" s="58"/>
      <c r="K74" s="56"/>
    </row>
    <row r="75" spans="1:11" ht="13.5" customHeight="1" x14ac:dyDescent="0.35">
      <c r="A75" s="57"/>
      <c r="B75" s="56"/>
      <c r="C75" s="56"/>
      <c r="D75" s="53"/>
      <c r="E75" s="57"/>
      <c r="F75" s="56"/>
      <c r="G75" s="56"/>
      <c r="H75" s="108"/>
      <c r="I75" s="57"/>
      <c r="J75" s="56"/>
      <c r="K75" s="56"/>
    </row>
    <row r="76" spans="1:11" ht="4.5" customHeight="1" x14ac:dyDescent="0.25">
      <c r="H76" s="107"/>
    </row>
    <row r="77" spans="1:11" ht="4.5" customHeight="1" x14ac:dyDescent="0.25">
      <c r="A77" s="110"/>
      <c r="B77" s="110"/>
      <c r="C77" s="110"/>
      <c r="D77" s="110"/>
      <c r="E77" s="110"/>
      <c r="F77" s="110"/>
      <c r="G77" s="110"/>
      <c r="H77" s="110"/>
      <c r="I77" s="110"/>
      <c r="J77" s="110"/>
      <c r="K77" s="110"/>
    </row>
    <row r="78" spans="1:11" ht="12.75" customHeight="1" x14ac:dyDescent="0.35">
      <c r="A78" s="53" t="s">
        <v>103</v>
      </c>
      <c r="B78" s="53"/>
      <c r="C78" s="53"/>
      <c r="D78" s="108"/>
      <c r="E78" s="53" t="s">
        <v>104</v>
      </c>
      <c r="F78" s="53"/>
      <c r="G78" s="53"/>
      <c r="H78" s="107"/>
      <c r="I78" s="53" t="s">
        <v>105</v>
      </c>
      <c r="J78" s="53"/>
      <c r="K78" s="53"/>
    </row>
    <row r="79" spans="1:11" ht="12.75" customHeight="1" x14ac:dyDescent="0.35">
      <c r="A79" s="54" t="s">
        <v>97</v>
      </c>
      <c r="B79" s="54" t="s">
        <v>98</v>
      </c>
      <c r="C79" s="56" t="s">
        <v>12</v>
      </c>
      <c r="D79" s="108"/>
      <c r="E79" s="54" t="s">
        <v>97</v>
      </c>
      <c r="F79" s="54" t="s">
        <v>98</v>
      </c>
      <c r="G79" s="56" t="s">
        <v>13</v>
      </c>
      <c r="H79" s="107"/>
      <c r="I79" s="54" t="s">
        <v>97</v>
      </c>
      <c r="J79" s="54" t="s">
        <v>98</v>
      </c>
      <c r="K79" s="56" t="s">
        <v>106</v>
      </c>
    </row>
    <row r="80" spans="1:11" ht="13.5" customHeight="1" x14ac:dyDescent="0.35">
      <c r="A80" s="159" t="s">
        <v>216</v>
      </c>
      <c r="B80" s="156" t="s">
        <v>36</v>
      </c>
      <c r="C80" s="56">
        <v>7</v>
      </c>
      <c r="D80" s="108"/>
      <c r="E80" s="159" t="s">
        <v>216</v>
      </c>
      <c r="F80" s="156" t="s">
        <v>36</v>
      </c>
      <c r="G80" s="56">
        <v>13</v>
      </c>
      <c r="H80" s="107"/>
      <c r="I80" s="154" t="s">
        <v>216</v>
      </c>
      <c r="J80" s="155" t="s">
        <v>36</v>
      </c>
      <c r="K80" s="61">
        <v>0.85699999999999998</v>
      </c>
    </row>
    <row r="81" spans="1:11" ht="13.5" customHeight="1" x14ac:dyDescent="0.35">
      <c r="A81" s="154" t="s">
        <v>25</v>
      </c>
      <c r="B81" s="155" t="s">
        <v>212</v>
      </c>
      <c r="C81" s="56">
        <v>6</v>
      </c>
      <c r="D81" s="108"/>
      <c r="E81" s="154" t="s">
        <v>45</v>
      </c>
      <c r="F81" s="155" t="s">
        <v>36</v>
      </c>
      <c r="G81" s="56">
        <v>7</v>
      </c>
      <c r="H81" s="107"/>
      <c r="I81" s="154" t="s">
        <v>46</v>
      </c>
      <c r="J81" s="155" t="s">
        <v>36</v>
      </c>
      <c r="K81" s="61">
        <v>0.75</v>
      </c>
    </row>
    <row r="82" spans="1:11" ht="13.5" customHeight="1" x14ac:dyDescent="0.35">
      <c r="A82" s="154" t="s">
        <v>46</v>
      </c>
      <c r="B82" s="155" t="s">
        <v>36</v>
      </c>
      <c r="C82" s="56">
        <v>5</v>
      </c>
      <c r="D82" s="108"/>
      <c r="E82" s="154" t="s">
        <v>46</v>
      </c>
      <c r="F82" s="155" t="s">
        <v>36</v>
      </c>
      <c r="G82" s="56">
        <v>6</v>
      </c>
      <c r="H82" s="107"/>
      <c r="I82" s="159" t="s">
        <v>53</v>
      </c>
      <c r="J82" s="156" t="s">
        <v>214</v>
      </c>
      <c r="K82" s="61">
        <v>0.75</v>
      </c>
    </row>
    <row r="83" spans="1:11" ht="13.5" customHeight="1" x14ac:dyDescent="0.35">
      <c r="A83" s="154" t="s">
        <v>87</v>
      </c>
      <c r="B83" s="155" t="s">
        <v>125</v>
      </c>
      <c r="C83" s="56">
        <v>5</v>
      </c>
      <c r="D83" s="108"/>
      <c r="E83" s="154" t="s">
        <v>87</v>
      </c>
      <c r="F83" s="155" t="s">
        <v>125</v>
      </c>
      <c r="G83" s="56">
        <v>6</v>
      </c>
      <c r="H83" s="107"/>
      <c r="I83" s="154" t="s">
        <v>87</v>
      </c>
      <c r="J83" s="155" t="s">
        <v>125</v>
      </c>
      <c r="K83" s="61">
        <v>0.75</v>
      </c>
    </row>
    <row r="84" spans="1:11" ht="13.5" customHeight="1" x14ac:dyDescent="0.35">
      <c r="A84" s="154" t="s">
        <v>45</v>
      </c>
      <c r="B84" s="155" t="s">
        <v>36</v>
      </c>
      <c r="C84" s="58">
        <v>4</v>
      </c>
      <c r="D84" s="108"/>
      <c r="E84" s="154" t="s">
        <v>26</v>
      </c>
      <c r="F84" s="155" t="s">
        <v>212</v>
      </c>
      <c r="G84" s="56">
        <v>3</v>
      </c>
      <c r="H84" s="107"/>
      <c r="I84" s="154" t="s">
        <v>45</v>
      </c>
      <c r="J84" s="155" t="s">
        <v>36</v>
      </c>
      <c r="K84" s="61">
        <v>0.58299999999999996</v>
      </c>
    </row>
    <row r="85" spans="1:11" ht="13.5" customHeight="1" x14ac:dyDescent="0.35">
      <c r="A85" s="154" t="s">
        <v>26</v>
      </c>
      <c r="B85" s="155" t="s">
        <v>212</v>
      </c>
      <c r="C85" s="56">
        <v>3</v>
      </c>
      <c r="D85" s="108"/>
      <c r="E85" s="154" t="s">
        <v>31</v>
      </c>
      <c r="F85" s="155" t="s">
        <v>212</v>
      </c>
      <c r="G85" s="56">
        <v>3</v>
      </c>
      <c r="H85" s="107"/>
      <c r="I85" s="154" t="s">
        <v>26</v>
      </c>
      <c r="J85" s="155" t="s">
        <v>212</v>
      </c>
      <c r="K85" s="61">
        <v>0.53800000000000003</v>
      </c>
    </row>
    <row r="86" spans="1:11" ht="13.5" customHeight="1" x14ac:dyDescent="0.35">
      <c r="A86" s="154" t="s">
        <v>53</v>
      </c>
      <c r="B86" s="155" t="s">
        <v>214</v>
      </c>
      <c r="C86" s="56">
        <v>3</v>
      </c>
      <c r="D86" s="108"/>
      <c r="E86" s="154" t="s">
        <v>25</v>
      </c>
      <c r="F86" s="155" t="s">
        <v>212</v>
      </c>
      <c r="G86" s="56">
        <v>2</v>
      </c>
      <c r="H86" s="107"/>
      <c r="I86" s="159" t="s">
        <v>25</v>
      </c>
      <c r="J86" s="156" t="s">
        <v>212</v>
      </c>
      <c r="K86" s="61">
        <v>0.52200000000000002</v>
      </c>
    </row>
    <row r="87" spans="1:11" ht="13.5" customHeight="1" x14ac:dyDescent="0.35">
      <c r="A87" s="154" t="s">
        <v>31</v>
      </c>
      <c r="B87" s="155" t="s">
        <v>212</v>
      </c>
      <c r="C87" s="56">
        <v>2</v>
      </c>
      <c r="D87" s="108"/>
      <c r="E87" s="159" t="s">
        <v>53</v>
      </c>
      <c r="F87" s="156" t="s">
        <v>214</v>
      </c>
      <c r="G87" s="56">
        <v>2</v>
      </c>
      <c r="H87" s="107"/>
      <c r="I87" s="154" t="s">
        <v>31</v>
      </c>
      <c r="J87" s="155" t="s">
        <v>212</v>
      </c>
      <c r="K87" s="61">
        <v>0.438</v>
      </c>
    </row>
    <row r="88" spans="1:11" ht="13.5" customHeight="1" x14ac:dyDescent="0.35">
      <c r="A88" s="154" t="s">
        <v>77</v>
      </c>
      <c r="B88" s="155" t="s">
        <v>66</v>
      </c>
      <c r="C88" s="56">
        <v>2</v>
      </c>
      <c r="D88" s="108"/>
      <c r="E88" s="154" t="s">
        <v>77</v>
      </c>
      <c r="F88" s="155" t="s">
        <v>66</v>
      </c>
      <c r="G88" s="56">
        <v>2</v>
      </c>
      <c r="H88" s="107"/>
      <c r="I88" s="154" t="s">
        <v>61</v>
      </c>
      <c r="J88" s="155" t="s">
        <v>214</v>
      </c>
      <c r="K88" s="61">
        <v>0.27300000000000002</v>
      </c>
    </row>
    <row r="89" spans="1:11" ht="13.5" customHeight="1" x14ac:dyDescent="0.35">
      <c r="A89" s="154" t="s">
        <v>61</v>
      </c>
      <c r="B89" s="155" t="s">
        <v>214</v>
      </c>
      <c r="C89" s="56">
        <v>1</v>
      </c>
      <c r="D89" s="108"/>
      <c r="E89" s="154" t="s">
        <v>61</v>
      </c>
      <c r="F89" s="155" t="s">
        <v>214</v>
      </c>
      <c r="G89" s="58">
        <v>1</v>
      </c>
      <c r="H89" s="107"/>
      <c r="I89" s="154" t="s">
        <v>77</v>
      </c>
      <c r="J89" s="155" t="s">
        <v>66</v>
      </c>
      <c r="K89" s="61">
        <v>0.17599999999999999</v>
      </c>
    </row>
    <row r="90" spans="1:11" ht="13.5" customHeight="1" x14ac:dyDescent="0.35">
      <c r="A90" s="159" t="s">
        <v>80</v>
      </c>
      <c r="B90" s="156" t="s">
        <v>66</v>
      </c>
      <c r="C90" s="56">
        <v>1</v>
      </c>
      <c r="D90" s="108"/>
      <c r="E90" s="154" t="s">
        <v>80</v>
      </c>
      <c r="F90" s="155" t="s">
        <v>214</v>
      </c>
      <c r="G90" s="56">
        <v>1</v>
      </c>
      <c r="H90" s="107"/>
      <c r="I90" s="154" t="s">
        <v>64</v>
      </c>
      <c r="J90" s="155" t="s">
        <v>214</v>
      </c>
      <c r="K90" s="61">
        <v>0.1</v>
      </c>
    </row>
    <row r="91" spans="1:11" ht="12.75" customHeight="1" x14ac:dyDescent="0.35">
      <c r="A91" s="66"/>
      <c r="B91" s="53"/>
      <c r="H91" s="107"/>
    </row>
    <row r="92" spans="1:11" ht="12.75" customHeight="1" x14ac:dyDescent="0.25">
      <c r="H92" s="107"/>
    </row>
    <row r="93" spans="1:11" ht="12.75" customHeight="1" x14ac:dyDescent="0.25">
      <c r="H93" s="107"/>
    </row>
    <row r="94" spans="1:11" ht="12.75" customHeight="1" x14ac:dyDescent="0.25">
      <c r="H94" s="107"/>
    </row>
    <row r="95" spans="1:11" ht="12.75" customHeight="1" x14ac:dyDescent="0.25">
      <c r="H95" s="107"/>
    </row>
    <row r="96" spans="1:11" ht="12.75" customHeight="1" x14ac:dyDescent="0.25">
      <c r="H96" s="107"/>
    </row>
    <row r="97" spans="8:8" ht="12.75" customHeight="1" x14ac:dyDescent="0.25">
      <c r="H97" s="107"/>
    </row>
    <row r="98" spans="8:8" ht="12.75" customHeight="1" x14ac:dyDescent="0.25">
      <c r="H98" s="107"/>
    </row>
    <row r="99" spans="8:8" ht="12.75" customHeight="1" x14ac:dyDescent="0.25">
      <c r="H99" s="107"/>
    </row>
    <row r="100" spans="8:8" ht="12.75" customHeight="1" x14ac:dyDescent="0.25">
      <c r="H100" s="107"/>
    </row>
    <row r="101" spans="8:8" ht="12.75" customHeight="1" x14ac:dyDescent="0.25">
      <c r="H101" s="107"/>
    </row>
    <row r="102" spans="8:8" ht="12.75" customHeight="1" x14ac:dyDescent="0.25">
      <c r="H102" s="107"/>
    </row>
    <row r="103" spans="8:8" ht="12.75" customHeight="1" x14ac:dyDescent="0.25">
      <c r="H103" s="107"/>
    </row>
    <row r="104" spans="8:8" ht="12.75" customHeight="1" x14ac:dyDescent="0.25">
      <c r="H104" s="107"/>
    </row>
    <row r="105" spans="8:8" ht="12.75" customHeight="1" x14ac:dyDescent="0.25">
      <c r="H105" s="107"/>
    </row>
    <row r="106" spans="8:8" ht="12.75" customHeight="1" x14ac:dyDescent="0.25">
      <c r="H106" s="107"/>
    </row>
    <row r="107" spans="8:8" ht="12.75" customHeight="1" x14ac:dyDescent="0.25">
      <c r="H107" s="107"/>
    </row>
    <row r="108" spans="8:8" ht="12.75" customHeight="1" x14ac:dyDescent="0.25">
      <c r="H108" s="107"/>
    </row>
    <row r="109" spans="8:8" ht="12.75" customHeight="1" x14ac:dyDescent="0.25">
      <c r="H109" s="107"/>
    </row>
    <row r="110" spans="8:8" ht="12.75" customHeight="1" x14ac:dyDescent="0.25">
      <c r="H110" s="107"/>
    </row>
    <row r="111" spans="8:8" ht="12.75" customHeight="1" x14ac:dyDescent="0.25">
      <c r="H111" s="107"/>
    </row>
    <row r="112" spans="8:8" ht="12.75" customHeight="1" x14ac:dyDescent="0.25">
      <c r="H112" s="107"/>
    </row>
    <row r="113" spans="8:8" ht="12.75" customHeight="1" x14ac:dyDescent="0.25">
      <c r="H113" s="107"/>
    </row>
    <row r="114" spans="8:8" ht="12.75" customHeight="1" x14ac:dyDescent="0.25">
      <c r="H114" s="107"/>
    </row>
    <row r="115" spans="8:8" ht="12.75" customHeight="1" x14ac:dyDescent="0.25">
      <c r="H115" s="107"/>
    </row>
    <row r="116" spans="8:8" ht="12.75" customHeight="1" x14ac:dyDescent="0.25">
      <c r="H116" s="107"/>
    </row>
    <row r="117" spans="8:8" ht="12.75" customHeight="1" x14ac:dyDescent="0.25">
      <c r="H117" s="107"/>
    </row>
    <row r="118" spans="8:8" ht="12.75" customHeight="1" x14ac:dyDescent="0.25">
      <c r="H118" s="107"/>
    </row>
    <row r="119" spans="8:8" ht="12.75" customHeight="1" x14ac:dyDescent="0.25">
      <c r="H119" s="107"/>
    </row>
    <row r="120" spans="8:8" ht="12.75" customHeight="1" x14ac:dyDescent="0.25">
      <c r="H120" s="107"/>
    </row>
    <row r="121" spans="8:8" ht="12.75" customHeight="1" x14ac:dyDescent="0.25">
      <c r="H121" s="107"/>
    </row>
    <row r="122" spans="8:8" ht="12.75" customHeight="1" x14ac:dyDescent="0.25">
      <c r="H122" s="107"/>
    </row>
    <row r="123" spans="8:8" ht="12.75" customHeight="1" x14ac:dyDescent="0.25">
      <c r="H123" s="107"/>
    </row>
    <row r="124" spans="8:8" ht="12.75" customHeight="1" x14ac:dyDescent="0.25">
      <c r="H124" s="107"/>
    </row>
    <row r="125" spans="8:8" ht="12.75" customHeight="1" x14ac:dyDescent="0.25">
      <c r="H125" s="107"/>
    </row>
    <row r="126" spans="8:8" ht="12.75" customHeight="1" x14ac:dyDescent="0.25">
      <c r="H126" s="107"/>
    </row>
    <row r="127" spans="8:8" ht="12.75" customHeight="1" x14ac:dyDescent="0.25">
      <c r="H127" s="107"/>
    </row>
    <row r="128" spans="8:8" ht="12.75" customHeight="1" x14ac:dyDescent="0.25">
      <c r="H128" s="107"/>
    </row>
    <row r="129" spans="8:8" ht="12.75" customHeight="1" x14ac:dyDescent="0.25">
      <c r="H129" s="107"/>
    </row>
    <row r="130" spans="8:8" ht="12.75" customHeight="1" x14ac:dyDescent="0.25">
      <c r="H130" s="107"/>
    </row>
    <row r="131" spans="8:8" ht="12.75" customHeight="1" x14ac:dyDescent="0.25">
      <c r="H131" s="107"/>
    </row>
    <row r="132" spans="8:8" ht="12.75" customHeight="1" x14ac:dyDescent="0.25">
      <c r="H132" s="107"/>
    </row>
    <row r="133" spans="8:8" ht="12.75" customHeight="1" x14ac:dyDescent="0.25">
      <c r="H133" s="107"/>
    </row>
    <row r="134" spans="8:8" ht="12.75" customHeight="1" x14ac:dyDescent="0.25">
      <c r="H134" s="107"/>
    </row>
    <row r="135" spans="8:8" ht="12.75" customHeight="1" x14ac:dyDescent="0.25">
      <c r="H135" s="107"/>
    </row>
    <row r="136" spans="8:8" ht="12.75" customHeight="1" x14ac:dyDescent="0.25">
      <c r="H136" s="107"/>
    </row>
    <row r="137" spans="8:8" ht="12.75" customHeight="1" x14ac:dyDescent="0.25">
      <c r="H137" s="107"/>
    </row>
    <row r="138" spans="8:8" ht="12.75" customHeight="1" x14ac:dyDescent="0.25">
      <c r="H138" s="107"/>
    </row>
    <row r="139" spans="8:8" ht="12.75" customHeight="1" x14ac:dyDescent="0.25">
      <c r="H139" s="107"/>
    </row>
    <row r="140" spans="8:8" ht="12.75" customHeight="1" x14ac:dyDescent="0.25">
      <c r="H140" s="107"/>
    </row>
    <row r="141" spans="8:8" ht="12.75" customHeight="1" x14ac:dyDescent="0.25">
      <c r="H141" s="107"/>
    </row>
    <row r="142" spans="8:8" ht="12.75" customHeight="1" x14ac:dyDescent="0.25">
      <c r="H142" s="107"/>
    </row>
    <row r="143" spans="8:8" ht="12.75" customHeight="1" x14ac:dyDescent="0.25">
      <c r="H143" s="107"/>
    </row>
    <row r="144" spans="8:8" ht="12.75" customHeight="1" x14ac:dyDescent="0.25">
      <c r="H144" s="107"/>
    </row>
    <row r="145" spans="8:8" ht="12.75" customHeight="1" x14ac:dyDescent="0.25">
      <c r="H145" s="107"/>
    </row>
    <row r="146" spans="8:8" ht="12.75" customHeight="1" x14ac:dyDescent="0.25">
      <c r="H146" s="107"/>
    </row>
    <row r="147" spans="8:8" ht="12.75" customHeight="1" x14ac:dyDescent="0.25">
      <c r="H147" s="107"/>
    </row>
    <row r="148" spans="8:8" ht="12.75" customHeight="1" x14ac:dyDescent="0.25">
      <c r="H148" s="107"/>
    </row>
    <row r="149" spans="8:8" ht="12.75" customHeight="1" x14ac:dyDescent="0.25">
      <c r="H149" s="107"/>
    </row>
    <row r="150" spans="8:8" ht="12.75" customHeight="1" x14ac:dyDescent="0.25">
      <c r="H150" s="107"/>
    </row>
    <row r="151" spans="8:8" ht="12.75" customHeight="1" x14ac:dyDescent="0.25">
      <c r="H151" s="107"/>
    </row>
    <row r="152" spans="8:8" ht="12.75" customHeight="1" x14ac:dyDescent="0.25">
      <c r="H152" s="107"/>
    </row>
    <row r="153" spans="8:8" ht="12.75" customHeight="1" x14ac:dyDescent="0.25">
      <c r="H153" s="107"/>
    </row>
    <row r="154" spans="8:8" ht="12.75" customHeight="1" x14ac:dyDescent="0.25">
      <c r="H154" s="107"/>
    </row>
    <row r="155" spans="8:8" ht="12.75" customHeight="1" x14ac:dyDescent="0.25">
      <c r="H155" s="107"/>
    </row>
    <row r="156" spans="8:8" ht="12.75" customHeight="1" x14ac:dyDescent="0.25">
      <c r="H156" s="107"/>
    </row>
    <row r="157" spans="8:8" ht="12.75" customHeight="1" x14ac:dyDescent="0.25">
      <c r="H157" s="107"/>
    </row>
    <row r="158" spans="8:8" ht="12.75" customHeight="1" x14ac:dyDescent="0.25">
      <c r="H158" s="107"/>
    </row>
    <row r="159" spans="8:8" ht="12.75" customHeight="1" x14ac:dyDescent="0.25">
      <c r="H159" s="107"/>
    </row>
    <row r="160" spans="8:8" ht="12.75" customHeight="1" x14ac:dyDescent="0.25">
      <c r="H160" s="107"/>
    </row>
    <row r="161" spans="8:8" ht="12.75" customHeight="1" x14ac:dyDescent="0.25">
      <c r="H161" s="107"/>
    </row>
    <row r="162" spans="8:8" ht="12.75" customHeight="1" x14ac:dyDescent="0.25">
      <c r="H162" s="107"/>
    </row>
    <row r="163" spans="8:8" ht="12.75" customHeight="1" x14ac:dyDescent="0.25">
      <c r="H163" s="107"/>
    </row>
    <row r="164" spans="8:8" ht="12.75" customHeight="1" x14ac:dyDescent="0.25">
      <c r="H164" s="107"/>
    </row>
    <row r="165" spans="8:8" ht="12.75" customHeight="1" x14ac:dyDescent="0.25">
      <c r="H165" s="107"/>
    </row>
    <row r="166" spans="8:8" ht="12.75" customHeight="1" x14ac:dyDescent="0.25">
      <c r="H166" s="107"/>
    </row>
    <row r="167" spans="8:8" ht="12.75" customHeight="1" x14ac:dyDescent="0.25">
      <c r="H167" s="107"/>
    </row>
    <row r="168" spans="8:8" ht="12.75" customHeight="1" x14ac:dyDescent="0.25">
      <c r="H168" s="107"/>
    </row>
    <row r="169" spans="8:8" ht="12.75" customHeight="1" x14ac:dyDescent="0.25">
      <c r="H169" s="107"/>
    </row>
    <row r="170" spans="8:8" ht="12.75" customHeight="1" x14ac:dyDescent="0.25">
      <c r="H170" s="107"/>
    </row>
    <row r="171" spans="8:8" ht="12.75" customHeight="1" x14ac:dyDescent="0.25">
      <c r="H171" s="107"/>
    </row>
    <row r="172" spans="8:8" ht="12.75" customHeight="1" x14ac:dyDescent="0.25">
      <c r="H172" s="107"/>
    </row>
    <row r="173" spans="8:8" ht="12.75" customHeight="1" x14ac:dyDescent="0.25">
      <c r="H173" s="107"/>
    </row>
    <row r="174" spans="8:8" ht="12.75" customHeight="1" x14ac:dyDescent="0.25">
      <c r="H174" s="107"/>
    </row>
    <row r="175" spans="8:8" ht="12.75" customHeight="1" x14ac:dyDescent="0.25">
      <c r="H175" s="107"/>
    </row>
    <row r="176" spans="8:8" ht="12.75" customHeight="1" x14ac:dyDescent="0.25">
      <c r="H176" s="107"/>
    </row>
    <row r="177" spans="8:8" ht="12.75" customHeight="1" x14ac:dyDescent="0.25">
      <c r="H177" s="107"/>
    </row>
    <row r="178" spans="8:8" ht="12.75" customHeight="1" x14ac:dyDescent="0.25">
      <c r="H178" s="107"/>
    </row>
    <row r="179" spans="8:8" ht="12.75" customHeight="1" x14ac:dyDescent="0.25">
      <c r="H179" s="107"/>
    </row>
    <row r="180" spans="8:8" ht="12.75" customHeight="1" x14ac:dyDescent="0.25">
      <c r="H180" s="107"/>
    </row>
    <row r="181" spans="8:8" ht="12.75" customHeight="1" x14ac:dyDescent="0.25">
      <c r="H181" s="107"/>
    </row>
    <row r="182" spans="8:8" ht="12.75" customHeight="1" x14ac:dyDescent="0.25">
      <c r="H182" s="107"/>
    </row>
    <row r="183" spans="8:8" ht="12.75" customHeight="1" x14ac:dyDescent="0.25">
      <c r="H183" s="107"/>
    </row>
    <row r="184" spans="8:8" ht="12.75" customHeight="1" x14ac:dyDescent="0.25">
      <c r="H184" s="107"/>
    </row>
    <row r="185" spans="8:8" ht="12.75" customHeight="1" x14ac:dyDescent="0.25">
      <c r="H185" s="107"/>
    </row>
    <row r="186" spans="8:8" ht="12.75" customHeight="1" x14ac:dyDescent="0.25">
      <c r="H186" s="107"/>
    </row>
    <row r="187" spans="8:8" ht="12.75" customHeight="1" x14ac:dyDescent="0.25">
      <c r="H187" s="107"/>
    </row>
    <row r="188" spans="8:8" ht="12.75" customHeight="1" x14ac:dyDescent="0.25">
      <c r="H188" s="107"/>
    </row>
    <row r="189" spans="8:8" ht="12.75" customHeight="1" x14ac:dyDescent="0.25">
      <c r="H189" s="107"/>
    </row>
    <row r="190" spans="8:8" ht="12.75" customHeight="1" x14ac:dyDescent="0.25">
      <c r="H190" s="107"/>
    </row>
    <row r="191" spans="8:8" ht="12.75" customHeight="1" x14ac:dyDescent="0.25">
      <c r="H191" s="107"/>
    </row>
    <row r="192" spans="8:8" ht="12.75" customHeight="1" x14ac:dyDescent="0.25">
      <c r="H192" s="107"/>
    </row>
    <row r="193" spans="8:8" ht="12.75" customHeight="1" x14ac:dyDescent="0.25">
      <c r="H193" s="107"/>
    </row>
    <row r="194" spans="8:8" ht="12.75" customHeight="1" x14ac:dyDescent="0.25">
      <c r="H194" s="107"/>
    </row>
    <row r="195" spans="8:8" ht="12.75" customHeight="1" x14ac:dyDescent="0.25">
      <c r="H195" s="107"/>
    </row>
    <row r="196" spans="8:8" ht="12.75" customHeight="1" x14ac:dyDescent="0.25">
      <c r="H196" s="107"/>
    </row>
    <row r="197" spans="8:8" ht="12.75" customHeight="1" x14ac:dyDescent="0.25">
      <c r="H197" s="107"/>
    </row>
    <row r="198" spans="8:8" ht="12.75" customHeight="1" x14ac:dyDescent="0.25">
      <c r="H198" s="107"/>
    </row>
    <row r="199" spans="8:8" ht="12.75" customHeight="1" x14ac:dyDescent="0.25">
      <c r="H199" s="107"/>
    </row>
    <row r="200" spans="8:8" ht="12.75" customHeight="1" x14ac:dyDescent="0.25">
      <c r="H200" s="107"/>
    </row>
    <row r="201" spans="8:8" ht="12.75" customHeight="1" x14ac:dyDescent="0.25">
      <c r="H201" s="107"/>
    </row>
    <row r="202" spans="8:8" ht="12.75" customHeight="1" x14ac:dyDescent="0.25">
      <c r="H202" s="107"/>
    </row>
    <row r="203" spans="8:8" ht="12.75" customHeight="1" x14ac:dyDescent="0.25">
      <c r="H203" s="107"/>
    </row>
    <row r="204" spans="8:8" ht="12.75" customHeight="1" x14ac:dyDescent="0.25">
      <c r="H204" s="107"/>
    </row>
    <row r="205" spans="8:8" ht="12.75" customHeight="1" x14ac:dyDescent="0.25">
      <c r="H205" s="107"/>
    </row>
    <row r="206" spans="8:8" ht="12.75" customHeight="1" x14ac:dyDescent="0.25">
      <c r="H206" s="107"/>
    </row>
    <row r="207" spans="8:8" ht="12.75" customHeight="1" x14ac:dyDescent="0.25">
      <c r="H207" s="107"/>
    </row>
    <row r="208" spans="8:8" ht="12.75" customHeight="1" x14ac:dyDescent="0.25">
      <c r="H208" s="107"/>
    </row>
    <row r="209" spans="8:8" ht="12.75" customHeight="1" x14ac:dyDescent="0.25">
      <c r="H209" s="107"/>
    </row>
    <row r="210" spans="8:8" ht="12.75" customHeight="1" x14ac:dyDescent="0.25">
      <c r="H210" s="107"/>
    </row>
    <row r="211" spans="8:8" ht="12.75" customHeight="1" x14ac:dyDescent="0.25">
      <c r="H211" s="107"/>
    </row>
    <row r="212" spans="8:8" ht="12.75" customHeight="1" x14ac:dyDescent="0.25">
      <c r="H212" s="107"/>
    </row>
    <row r="213" spans="8:8" ht="12.75" customHeight="1" x14ac:dyDescent="0.25">
      <c r="H213" s="107"/>
    </row>
    <row r="214" spans="8:8" ht="12.75" customHeight="1" x14ac:dyDescent="0.25">
      <c r="H214" s="107"/>
    </row>
    <row r="215" spans="8:8" ht="12.75" customHeight="1" x14ac:dyDescent="0.25">
      <c r="H215" s="107"/>
    </row>
    <row r="216" spans="8:8" ht="12.75" customHeight="1" x14ac:dyDescent="0.25">
      <c r="H216" s="107"/>
    </row>
    <row r="217" spans="8:8" ht="12.75" customHeight="1" x14ac:dyDescent="0.25">
      <c r="H217" s="107"/>
    </row>
    <row r="218" spans="8:8" ht="12.75" customHeight="1" x14ac:dyDescent="0.25">
      <c r="H218" s="107"/>
    </row>
    <row r="219" spans="8:8" ht="12.75" customHeight="1" x14ac:dyDescent="0.25">
      <c r="H219" s="107"/>
    </row>
    <row r="220" spans="8:8" ht="12.75" customHeight="1" x14ac:dyDescent="0.25">
      <c r="H220" s="107"/>
    </row>
    <row r="221" spans="8:8" ht="12.75" customHeight="1" x14ac:dyDescent="0.25">
      <c r="H221" s="107"/>
    </row>
    <row r="222" spans="8:8" ht="12.75" customHeight="1" x14ac:dyDescent="0.25">
      <c r="H222" s="107"/>
    </row>
    <row r="223" spans="8:8" ht="12.75" customHeight="1" x14ac:dyDescent="0.25">
      <c r="H223" s="107"/>
    </row>
    <row r="224" spans="8:8" ht="12.75" customHeight="1" x14ac:dyDescent="0.25">
      <c r="H224" s="107"/>
    </row>
    <row r="225" spans="8:8" ht="12.75" customHeight="1" x14ac:dyDescent="0.25">
      <c r="H225" s="107"/>
    </row>
    <row r="226" spans="8:8" ht="12.75" customHeight="1" x14ac:dyDescent="0.25">
      <c r="H226" s="107"/>
    </row>
    <row r="227" spans="8:8" ht="12.75" customHeight="1" x14ac:dyDescent="0.25">
      <c r="H227" s="107"/>
    </row>
    <row r="228" spans="8:8" ht="12.75" customHeight="1" x14ac:dyDescent="0.25">
      <c r="H228" s="107"/>
    </row>
    <row r="229" spans="8:8" ht="12.75" customHeight="1" x14ac:dyDescent="0.25">
      <c r="H229" s="107"/>
    </row>
    <row r="230" spans="8:8" ht="12.75" customHeight="1" x14ac:dyDescent="0.25">
      <c r="H230" s="107"/>
    </row>
    <row r="231" spans="8:8" ht="12.75" customHeight="1" x14ac:dyDescent="0.25">
      <c r="H231" s="107"/>
    </row>
    <row r="232" spans="8:8" ht="12.75" customHeight="1" x14ac:dyDescent="0.25">
      <c r="H232" s="107"/>
    </row>
    <row r="233" spans="8:8" ht="12.75" customHeight="1" x14ac:dyDescent="0.25">
      <c r="H233" s="107"/>
    </row>
    <row r="234" spans="8:8" ht="12.75" customHeight="1" x14ac:dyDescent="0.25">
      <c r="H234" s="107"/>
    </row>
    <row r="235" spans="8:8" ht="12.75" customHeight="1" x14ac:dyDescent="0.25">
      <c r="H235" s="107"/>
    </row>
    <row r="236" spans="8:8" ht="12.75" customHeight="1" x14ac:dyDescent="0.25">
      <c r="H236" s="107"/>
    </row>
    <row r="237" spans="8:8" ht="12.75" customHeight="1" x14ac:dyDescent="0.25">
      <c r="H237" s="107"/>
    </row>
    <row r="238" spans="8:8" ht="12.75" customHeight="1" x14ac:dyDescent="0.25">
      <c r="H238" s="107"/>
    </row>
    <row r="239" spans="8:8" ht="12.75" customHeight="1" x14ac:dyDescent="0.25">
      <c r="H239" s="107"/>
    </row>
    <row r="240" spans="8:8" ht="12.75" customHeight="1" x14ac:dyDescent="0.25">
      <c r="H240" s="107"/>
    </row>
    <row r="241" spans="8:8" ht="12.75" customHeight="1" x14ac:dyDescent="0.25">
      <c r="H241" s="107"/>
    </row>
    <row r="242" spans="8:8" ht="12.75" customHeight="1" x14ac:dyDescent="0.25">
      <c r="H242" s="107"/>
    </row>
    <row r="243" spans="8:8" ht="12.75" customHeight="1" x14ac:dyDescent="0.25">
      <c r="H243" s="107"/>
    </row>
    <row r="244" spans="8:8" ht="12.75" customHeight="1" x14ac:dyDescent="0.25">
      <c r="H244" s="107"/>
    </row>
    <row r="245" spans="8:8" ht="12.75" customHeight="1" x14ac:dyDescent="0.25">
      <c r="H245" s="107"/>
    </row>
    <row r="246" spans="8:8" ht="12.75" customHeight="1" x14ac:dyDescent="0.25">
      <c r="H246" s="107"/>
    </row>
    <row r="247" spans="8:8" ht="12.75" customHeight="1" x14ac:dyDescent="0.25">
      <c r="H247" s="107"/>
    </row>
    <row r="248" spans="8:8" ht="12.75" customHeight="1" x14ac:dyDescent="0.25">
      <c r="H248" s="107"/>
    </row>
    <row r="249" spans="8:8" ht="12.75" customHeight="1" x14ac:dyDescent="0.25">
      <c r="H249" s="107"/>
    </row>
    <row r="250" spans="8:8" ht="12.75" customHeight="1" x14ac:dyDescent="0.25">
      <c r="H250" s="107"/>
    </row>
    <row r="251" spans="8:8" ht="12.75" customHeight="1" x14ac:dyDescent="0.25">
      <c r="H251" s="107"/>
    </row>
    <row r="252" spans="8:8" ht="12.75" customHeight="1" x14ac:dyDescent="0.25">
      <c r="H252" s="107"/>
    </row>
    <row r="253" spans="8:8" ht="12.75" customHeight="1" x14ac:dyDescent="0.25">
      <c r="H253" s="107"/>
    </row>
    <row r="254" spans="8:8" ht="12.75" customHeight="1" x14ac:dyDescent="0.25">
      <c r="H254" s="107"/>
    </row>
    <row r="255" spans="8:8" ht="12.75" customHeight="1" x14ac:dyDescent="0.25">
      <c r="H255" s="107"/>
    </row>
    <row r="256" spans="8:8" ht="12.75" customHeight="1" x14ac:dyDescent="0.25">
      <c r="H256" s="107"/>
    </row>
    <row r="257" spans="8:8" ht="12.75" customHeight="1" x14ac:dyDescent="0.25">
      <c r="H257" s="107"/>
    </row>
    <row r="258" spans="8:8" ht="12.75" customHeight="1" x14ac:dyDescent="0.25">
      <c r="H258" s="107"/>
    </row>
    <row r="259" spans="8:8" ht="12.75" customHeight="1" x14ac:dyDescent="0.25">
      <c r="H259" s="107"/>
    </row>
    <row r="260" spans="8:8" ht="12.75" customHeight="1" x14ac:dyDescent="0.25">
      <c r="H260" s="107"/>
    </row>
    <row r="261" spans="8:8" ht="12.75" customHeight="1" x14ac:dyDescent="0.25">
      <c r="H261" s="107"/>
    </row>
    <row r="262" spans="8:8" ht="12.75" customHeight="1" x14ac:dyDescent="0.25">
      <c r="H262" s="107"/>
    </row>
    <row r="263" spans="8:8" ht="12.75" customHeight="1" x14ac:dyDescent="0.25">
      <c r="H263" s="107"/>
    </row>
    <row r="264" spans="8:8" ht="12.75" customHeight="1" x14ac:dyDescent="0.25">
      <c r="H264" s="107"/>
    </row>
    <row r="265" spans="8:8" ht="12.75" customHeight="1" x14ac:dyDescent="0.25">
      <c r="H265" s="107"/>
    </row>
    <row r="266" spans="8:8" ht="12.75" customHeight="1" x14ac:dyDescent="0.25">
      <c r="H266" s="107"/>
    </row>
    <row r="267" spans="8:8" ht="12.75" customHeight="1" x14ac:dyDescent="0.25">
      <c r="H267" s="107"/>
    </row>
    <row r="268" spans="8:8" ht="12.75" customHeight="1" x14ac:dyDescent="0.25">
      <c r="H268" s="107"/>
    </row>
    <row r="269" spans="8:8" ht="12.75" customHeight="1" x14ac:dyDescent="0.25">
      <c r="H269" s="107"/>
    </row>
    <row r="270" spans="8:8" ht="12.75" customHeight="1" x14ac:dyDescent="0.25">
      <c r="H270" s="107"/>
    </row>
    <row r="271" spans="8:8" ht="12.75" customHeight="1" x14ac:dyDescent="0.25">
      <c r="H271" s="107"/>
    </row>
    <row r="272" spans="8:8" ht="12.75" customHeight="1" x14ac:dyDescent="0.25">
      <c r="H272" s="107"/>
    </row>
    <row r="273" spans="8:8" ht="12.75" customHeight="1" x14ac:dyDescent="0.25">
      <c r="H273" s="107"/>
    </row>
    <row r="274" spans="8:8" ht="12.75" customHeight="1" x14ac:dyDescent="0.25">
      <c r="H274" s="107"/>
    </row>
    <row r="275" spans="8:8" ht="12.75" customHeight="1" x14ac:dyDescent="0.25">
      <c r="H275" s="107"/>
    </row>
    <row r="276" spans="8:8" ht="12.75" customHeight="1" x14ac:dyDescent="0.25">
      <c r="H276" s="107"/>
    </row>
    <row r="277" spans="8:8" ht="12.75" customHeight="1" x14ac:dyDescent="0.25">
      <c r="H277" s="107"/>
    </row>
    <row r="278" spans="8:8" ht="12.75" customHeight="1" x14ac:dyDescent="0.25">
      <c r="H278" s="107"/>
    </row>
    <row r="279" spans="8:8" ht="12.75" customHeight="1" x14ac:dyDescent="0.25">
      <c r="H279" s="107"/>
    </row>
    <row r="280" spans="8:8" ht="12.75" customHeight="1" x14ac:dyDescent="0.25">
      <c r="H280" s="107"/>
    </row>
    <row r="281" spans="8:8" ht="12.75" customHeight="1" x14ac:dyDescent="0.25">
      <c r="H281" s="107"/>
    </row>
    <row r="282" spans="8:8" ht="12.75" customHeight="1" x14ac:dyDescent="0.25">
      <c r="H282" s="107"/>
    </row>
    <row r="283" spans="8:8" ht="12.75" customHeight="1" x14ac:dyDescent="0.25">
      <c r="H283" s="107"/>
    </row>
    <row r="284" spans="8:8" ht="12.75" customHeight="1" x14ac:dyDescent="0.25">
      <c r="H284" s="107"/>
    </row>
    <row r="285" spans="8:8" ht="12.75" customHeight="1" x14ac:dyDescent="0.25">
      <c r="H285" s="107"/>
    </row>
    <row r="286" spans="8:8" ht="12.75" customHeight="1" x14ac:dyDescent="0.25">
      <c r="H286" s="107"/>
    </row>
    <row r="287" spans="8:8" ht="12.75" customHeight="1" x14ac:dyDescent="0.25">
      <c r="H287" s="107"/>
    </row>
    <row r="288" spans="8:8" ht="12.75" customHeight="1" x14ac:dyDescent="0.25">
      <c r="H288" s="107"/>
    </row>
    <row r="289" spans="8:8" ht="12.75" customHeight="1" x14ac:dyDescent="0.25">
      <c r="H289" s="107"/>
    </row>
    <row r="290" spans="8:8" ht="12.75" customHeight="1" x14ac:dyDescent="0.25">
      <c r="H290" s="107"/>
    </row>
    <row r="291" spans="8:8" ht="12.75" customHeight="1" x14ac:dyDescent="0.25">
      <c r="H291" s="107"/>
    </row>
    <row r="292" spans="8:8" ht="12.75" customHeight="1" x14ac:dyDescent="0.25">
      <c r="H292" s="107"/>
    </row>
    <row r="293" spans="8:8" ht="12.75" customHeight="1" x14ac:dyDescent="0.25">
      <c r="H293" s="107"/>
    </row>
    <row r="294" spans="8:8" ht="12.75" customHeight="1" x14ac:dyDescent="0.25">
      <c r="H294" s="107"/>
    </row>
    <row r="295" spans="8:8" ht="12.75" customHeight="1" x14ac:dyDescent="0.25">
      <c r="H295" s="107"/>
    </row>
    <row r="296" spans="8:8" ht="12.75" customHeight="1" x14ac:dyDescent="0.25">
      <c r="H296" s="107"/>
    </row>
    <row r="297" spans="8:8" ht="12.75" customHeight="1" x14ac:dyDescent="0.25">
      <c r="H297" s="107"/>
    </row>
    <row r="298" spans="8:8" ht="12.75" customHeight="1" x14ac:dyDescent="0.25">
      <c r="H298" s="107"/>
    </row>
    <row r="299" spans="8:8" ht="12.75" customHeight="1" x14ac:dyDescent="0.25">
      <c r="H299" s="107"/>
    </row>
    <row r="300" spans="8:8" ht="12.75" customHeight="1" x14ac:dyDescent="0.25">
      <c r="H300" s="107"/>
    </row>
    <row r="301" spans="8:8" ht="12.75" customHeight="1" x14ac:dyDescent="0.25">
      <c r="H301" s="107"/>
    </row>
    <row r="302" spans="8:8" ht="12.75" customHeight="1" x14ac:dyDescent="0.25">
      <c r="H302" s="107"/>
    </row>
    <row r="303" spans="8:8" ht="12.75" customHeight="1" x14ac:dyDescent="0.25">
      <c r="H303" s="107"/>
    </row>
    <row r="304" spans="8:8" ht="12.75" customHeight="1" x14ac:dyDescent="0.25">
      <c r="H304" s="107"/>
    </row>
    <row r="305" spans="8:8" ht="12.75" customHeight="1" x14ac:dyDescent="0.25">
      <c r="H305" s="107"/>
    </row>
    <row r="306" spans="8:8" ht="12.75" customHeight="1" x14ac:dyDescent="0.25">
      <c r="H306" s="107"/>
    </row>
    <row r="307" spans="8:8" ht="12.75" customHeight="1" x14ac:dyDescent="0.25">
      <c r="H307" s="107"/>
    </row>
    <row r="308" spans="8:8" ht="12.75" customHeight="1" x14ac:dyDescent="0.25">
      <c r="H308" s="107"/>
    </row>
    <row r="309" spans="8:8" ht="12.75" customHeight="1" x14ac:dyDescent="0.25">
      <c r="H309" s="107"/>
    </row>
    <row r="310" spans="8:8" ht="12.75" customHeight="1" x14ac:dyDescent="0.25">
      <c r="H310" s="107"/>
    </row>
    <row r="311" spans="8:8" ht="12.75" customHeight="1" x14ac:dyDescent="0.25">
      <c r="H311" s="107"/>
    </row>
    <row r="312" spans="8:8" ht="12.75" customHeight="1" x14ac:dyDescent="0.25">
      <c r="H312" s="107"/>
    </row>
    <row r="313" spans="8:8" ht="12.75" customHeight="1" x14ac:dyDescent="0.25">
      <c r="H313" s="107"/>
    </row>
    <row r="314" spans="8:8" ht="12.75" customHeight="1" x14ac:dyDescent="0.25">
      <c r="H314" s="107"/>
    </row>
    <row r="315" spans="8:8" ht="12.75" customHeight="1" x14ac:dyDescent="0.25">
      <c r="H315" s="107"/>
    </row>
    <row r="316" spans="8:8" ht="12.75" customHeight="1" x14ac:dyDescent="0.25">
      <c r="H316" s="107"/>
    </row>
    <row r="317" spans="8:8" ht="12.75" customHeight="1" x14ac:dyDescent="0.25">
      <c r="H317" s="107"/>
    </row>
    <row r="318" spans="8:8" ht="12.75" customHeight="1" x14ac:dyDescent="0.25">
      <c r="H318" s="107"/>
    </row>
    <row r="319" spans="8:8" ht="12.75" customHeight="1" x14ac:dyDescent="0.25">
      <c r="H319" s="107"/>
    </row>
    <row r="320" spans="8:8" ht="12.75" customHeight="1" x14ac:dyDescent="0.25">
      <c r="H320" s="107"/>
    </row>
    <row r="321" spans="8:8" ht="12.75" customHeight="1" x14ac:dyDescent="0.25">
      <c r="H321" s="107"/>
    </row>
    <row r="322" spans="8:8" ht="12.75" customHeight="1" x14ac:dyDescent="0.25">
      <c r="H322" s="107"/>
    </row>
    <row r="323" spans="8:8" ht="12.75" customHeight="1" x14ac:dyDescent="0.25">
      <c r="H323" s="107"/>
    </row>
    <row r="324" spans="8:8" ht="12.75" customHeight="1" x14ac:dyDescent="0.25">
      <c r="H324" s="107"/>
    </row>
    <row r="325" spans="8:8" ht="12.75" customHeight="1" x14ac:dyDescent="0.25">
      <c r="H325" s="107"/>
    </row>
    <row r="326" spans="8:8" ht="12.75" customHeight="1" x14ac:dyDescent="0.25">
      <c r="H326" s="107"/>
    </row>
    <row r="327" spans="8:8" ht="12.75" customHeight="1" x14ac:dyDescent="0.25">
      <c r="H327" s="107"/>
    </row>
    <row r="328" spans="8:8" ht="12.75" customHeight="1" x14ac:dyDescent="0.25">
      <c r="H328" s="107"/>
    </row>
    <row r="329" spans="8:8" ht="12.75" customHeight="1" x14ac:dyDescent="0.25">
      <c r="H329" s="107"/>
    </row>
    <row r="330" spans="8:8" ht="12.75" customHeight="1" x14ac:dyDescent="0.25">
      <c r="H330" s="107"/>
    </row>
    <row r="331" spans="8:8" ht="12.75" customHeight="1" x14ac:dyDescent="0.25">
      <c r="H331" s="107"/>
    </row>
    <row r="332" spans="8:8" ht="12.75" customHeight="1" x14ac:dyDescent="0.25">
      <c r="H332" s="107"/>
    </row>
    <row r="333" spans="8:8" ht="12.75" customHeight="1" x14ac:dyDescent="0.25">
      <c r="H333" s="107"/>
    </row>
    <row r="334" spans="8:8" ht="12.75" customHeight="1" x14ac:dyDescent="0.25">
      <c r="H334" s="107"/>
    </row>
    <row r="335" spans="8:8" ht="12.75" customHeight="1" x14ac:dyDescent="0.25">
      <c r="H335" s="107"/>
    </row>
    <row r="336" spans="8:8" ht="12.75" customHeight="1" x14ac:dyDescent="0.25">
      <c r="H336" s="107"/>
    </row>
    <row r="337" spans="8:8" ht="12.75" customHeight="1" x14ac:dyDescent="0.25">
      <c r="H337" s="107"/>
    </row>
    <row r="338" spans="8:8" ht="12.75" customHeight="1" x14ac:dyDescent="0.25">
      <c r="H338" s="107"/>
    </row>
    <row r="339" spans="8:8" ht="12.75" customHeight="1" x14ac:dyDescent="0.25">
      <c r="H339" s="107"/>
    </row>
    <row r="340" spans="8:8" ht="12.75" customHeight="1" x14ac:dyDescent="0.25">
      <c r="H340" s="107"/>
    </row>
    <row r="341" spans="8:8" ht="12.75" customHeight="1" x14ac:dyDescent="0.25">
      <c r="H341" s="107"/>
    </row>
    <row r="342" spans="8:8" ht="12.75" customHeight="1" x14ac:dyDescent="0.25">
      <c r="H342" s="107"/>
    </row>
    <row r="343" spans="8:8" ht="12.75" customHeight="1" x14ac:dyDescent="0.25">
      <c r="H343" s="107"/>
    </row>
    <row r="344" spans="8:8" ht="12.75" customHeight="1" x14ac:dyDescent="0.25">
      <c r="H344" s="107"/>
    </row>
    <row r="345" spans="8:8" ht="12.75" customHeight="1" x14ac:dyDescent="0.25">
      <c r="H345" s="107"/>
    </row>
    <row r="346" spans="8:8" ht="12.75" customHeight="1" x14ac:dyDescent="0.25">
      <c r="H346" s="107"/>
    </row>
    <row r="347" spans="8:8" ht="12.75" customHeight="1" x14ac:dyDescent="0.25">
      <c r="H347" s="107"/>
    </row>
    <row r="348" spans="8:8" ht="12.75" customHeight="1" x14ac:dyDescent="0.25">
      <c r="H348" s="107"/>
    </row>
    <row r="349" spans="8:8" ht="12.75" customHeight="1" x14ac:dyDescent="0.25">
      <c r="H349" s="107"/>
    </row>
    <row r="350" spans="8:8" ht="12.75" customHeight="1" x14ac:dyDescent="0.25">
      <c r="H350" s="107"/>
    </row>
    <row r="351" spans="8:8" ht="12.75" customHeight="1" x14ac:dyDescent="0.25">
      <c r="H351" s="107"/>
    </row>
    <row r="352" spans="8:8" ht="12.75" customHeight="1" x14ac:dyDescent="0.25">
      <c r="H352" s="107"/>
    </row>
    <row r="353" spans="8:8" ht="12.75" customHeight="1" x14ac:dyDescent="0.25">
      <c r="H353" s="107"/>
    </row>
    <row r="354" spans="8:8" ht="12.75" customHeight="1" x14ac:dyDescent="0.25">
      <c r="H354" s="107"/>
    </row>
    <row r="355" spans="8:8" ht="12.75" customHeight="1" x14ac:dyDescent="0.25">
      <c r="H355" s="107"/>
    </row>
    <row r="356" spans="8:8" ht="12.75" customHeight="1" x14ac:dyDescent="0.25">
      <c r="H356" s="107"/>
    </row>
    <row r="357" spans="8:8" ht="12.75" customHeight="1" x14ac:dyDescent="0.25">
      <c r="H357" s="107"/>
    </row>
    <row r="358" spans="8:8" ht="12.75" customHeight="1" x14ac:dyDescent="0.25">
      <c r="H358" s="107"/>
    </row>
    <row r="359" spans="8:8" ht="12.75" customHeight="1" x14ac:dyDescent="0.25">
      <c r="H359" s="107"/>
    </row>
    <row r="360" spans="8:8" ht="12.75" customHeight="1" x14ac:dyDescent="0.25">
      <c r="H360" s="107"/>
    </row>
    <row r="361" spans="8:8" ht="12.75" customHeight="1" x14ac:dyDescent="0.25">
      <c r="H361" s="107"/>
    </row>
    <row r="362" spans="8:8" ht="12.75" customHeight="1" x14ac:dyDescent="0.25">
      <c r="H362" s="107"/>
    </row>
    <row r="363" spans="8:8" ht="12.75" customHeight="1" x14ac:dyDescent="0.25">
      <c r="H363" s="107"/>
    </row>
    <row r="364" spans="8:8" ht="12.75" customHeight="1" x14ac:dyDescent="0.25">
      <c r="H364" s="107"/>
    </row>
    <row r="365" spans="8:8" ht="12.75" customHeight="1" x14ac:dyDescent="0.25">
      <c r="H365" s="107"/>
    </row>
    <row r="366" spans="8:8" ht="12.75" customHeight="1" x14ac:dyDescent="0.25">
      <c r="H366" s="107"/>
    </row>
    <row r="367" spans="8:8" ht="12.75" customHeight="1" x14ac:dyDescent="0.25">
      <c r="H367" s="107"/>
    </row>
    <row r="368" spans="8:8" ht="12.75" customHeight="1" x14ac:dyDescent="0.25">
      <c r="H368" s="107"/>
    </row>
    <row r="369" spans="8:8" ht="12.75" customHeight="1" x14ac:dyDescent="0.25">
      <c r="H369" s="107"/>
    </row>
    <row r="370" spans="8:8" ht="12.75" customHeight="1" x14ac:dyDescent="0.25">
      <c r="H370" s="107"/>
    </row>
    <row r="371" spans="8:8" ht="12.75" customHeight="1" x14ac:dyDescent="0.25">
      <c r="H371" s="107"/>
    </row>
    <row r="372" spans="8:8" ht="12.75" customHeight="1" x14ac:dyDescent="0.25">
      <c r="H372" s="107"/>
    </row>
    <row r="373" spans="8:8" ht="12.75" customHeight="1" x14ac:dyDescent="0.25">
      <c r="H373" s="107"/>
    </row>
    <row r="374" spans="8:8" ht="12.75" customHeight="1" x14ac:dyDescent="0.25">
      <c r="H374" s="107"/>
    </row>
    <row r="375" spans="8:8" ht="12.75" customHeight="1" x14ac:dyDescent="0.25">
      <c r="H375" s="107"/>
    </row>
    <row r="376" spans="8:8" ht="12.75" customHeight="1" x14ac:dyDescent="0.25">
      <c r="H376" s="107"/>
    </row>
    <row r="377" spans="8:8" ht="12.75" customHeight="1" x14ac:dyDescent="0.25">
      <c r="H377" s="107"/>
    </row>
    <row r="378" spans="8:8" ht="12.75" customHeight="1" x14ac:dyDescent="0.25">
      <c r="H378" s="107"/>
    </row>
    <row r="379" spans="8:8" ht="12.75" customHeight="1" x14ac:dyDescent="0.25">
      <c r="H379" s="107"/>
    </row>
    <row r="380" spans="8:8" ht="12.75" customHeight="1" x14ac:dyDescent="0.25">
      <c r="H380" s="107"/>
    </row>
    <row r="381" spans="8:8" ht="12.75" customHeight="1" x14ac:dyDescent="0.25">
      <c r="H381" s="107"/>
    </row>
    <row r="382" spans="8:8" ht="12.75" customHeight="1" x14ac:dyDescent="0.25">
      <c r="H382" s="107"/>
    </row>
    <row r="383" spans="8:8" ht="12.75" customHeight="1" x14ac:dyDescent="0.25">
      <c r="H383" s="107"/>
    </row>
    <row r="384" spans="8:8" ht="12.75" customHeight="1" x14ac:dyDescent="0.25">
      <c r="H384" s="107"/>
    </row>
    <row r="385" spans="8:8" ht="12.75" customHeight="1" x14ac:dyDescent="0.25">
      <c r="H385" s="107"/>
    </row>
    <row r="386" spans="8:8" ht="12.75" customHeight="1" x14ac:dyDescent="0.25">
      <c r="H386" s="107"/>
    </row>
    <row r="387" spans="8:8" ht="12.75" customHeight="1" x14ac:dyDescent="0.25">
      <c r="H387" s="107"/>
    </row>
    <row r="388" spans="8:8" ht="12.75" customHeight="1" x14ac:dyDescent="0.25">
      <c r="H388" s="107"/>
    </row>
    <row r="389" spans="8:8" ht="12.75" customHeight="1" x14ac:dyDescent="0.25">
      <c r="H389" s="107"/>
    </row>
    <row r="390" spans="8:8" ht="12.75" customHeight="1" x14ac:dyDescent="0.25">
      <c r="H390" s="107"/>
    </row>
    <row r="391" spans="8:8" ht="12.75" customHeight="1" x14ac:dyDescent="0.25">
      <c r="H391" s="107"/>
    </row>
    <row r="392" spans="8:8" ht="12.75" customHeight="1" x14ac:dyDescent="0.25">
      <c r="H392" s="107"/>
    </row>
    <row r="393" spans="8:8" ht="12.75" customHeight="1" x14ac:dyDescent="0.25">
      <c r="H393" s="107"/>
    </row>
    <row r="394" spans="8:8" ht="12.75" customHeight="1" x14ac:dyDescent="0.25">
      <c r="H394" s="107"/>
    </row>
    <row r="395" spans="8:8" ht="12.75" customHeight="1" x14ac:dyDescent="0.25">
      <c r="H395" s="107"/>
    </row>
    <row r="396" spans="8:8" ht="12.75" customHeight="1" x14ac:dyDescent="0.25">
      <c r="H396" s="107"/>
    </row>
    <row r="397" spans="8:8" ht="12.75" customHeight="1" x14ac:dyDescent="0.25">
      <c r="H397" s="107"/>
    </row>
    <row r="398" spans="8:8" ht="12.75" customHeight="1" x14ac:dyDescent="0.25">
      <c r="H398" s="107"/>
    </row>
    <row r="399" spans="8:8" ht="12.75" customHeight="1" x14ac:dyDescent="0.25">
      <c r="H399" s="107"/>
    </row>
    <row r="400" spans="8:8" ht="12.75" customHeight="1" x14ac:dyDescent="0.25">
      <c r="H400" s="107"/>
    </row>
    <row r="401" spans="8:8" ht="12.75" customHeight="1" x14ac:dyDescent="0.25">
      <c r="H401" s="107"/>
    </row>
    <row r="402" spans="8:8" ht="12.75" customHeight="1" x14ac:dyDescent="0.25">
      <c r="H402" s="107"/>
    </row>
    <row r="403" spans="8:8" ht="12.75" customHeight="1" x14ac:dyDescent="0.25">
      <c r="H403" s="107"/>
    </row>
    <row r="404" spans="8:8" ht="12.75" customHeight="1" x14ac:dyDescent="0.25">
      <c r="H404" s="107"/>
    </row>
    <row r="405" spans="8:8" ht="12.75" customHeight="1" x14ac:dyDescent="0.25">
      <c r="H405" s="107"/>
    </row>
    <row r="406" spans="8:8" ht="12.75" customHeight="1" x14ac:dyDescent="0.25">
      <c r="H406" s="107"/>
    </row>
    <row r="407" spans="8:8" ht="12.75" customHeight="1" x14ac:dyDescent="0.25">
      <c r="H407" s="107"/>
    </row>
    <row r="408" spans="8:8" ht="12.75" customHeight="1" x14ac:dyDescent="0.25">
      <c r="H408" s="107"/>
    </row>
    <row r="409" spans="8:8" ht="12.75" customHeight="1" x14ac:dyDescent="0.25">
      <c r="H409" s="107"/>
    </row>
    <row r="410" spans="8:8" ht="12.75" customHeight="1" x14ac:dyDescent="0.25">
      <c r="H410" s="107"/>
    </row>
    <row r="411" spans="8:8" ht="12.75" customHeight="1" x14ac:dyDescent="0.25">
      <c r="H411" s="107"/>
    </row>
    <row r="412" spans="8:8" ht="12.75" customHeight="1" x14ac:dyDescent="0.25">
      <c r="H412" s="107"/>
    </row>
    <row r="413" spans="8:8" ht="12.75" customHeight="1" x14ac:dyDescent="0.25">
      <c r="H413" s="107"/>
    </row>
    <row r="414" spans="8:8" ht="12.75" customHeight="1" x14ac:dyDescent="0.25">
      <c r="H414" s="107"/>
    </row>
    <row r="415" spans="8:8" ht="12.75" customHeight="1" x14ac:dyDescent="0.25">
      <c r="H415" s="107"/>
    </row>
    <row r="416" spans="8:8" ht="12.75" customHeight="1" x14ac:dyDescent="0.25">
      <c r="H416" s="107"/>
    </row>
    <row r="417" spans="8:8" ht="12.75" customHeight="1" x14ac:dyDescent="0.25">
      <c r="H417" s="107"/>
    </row>
    <row r="418" spans="8:8" ht="12.75" customHeight="1" x14ac:dyDescent="0.25">
      <c r="H418" s="107"/>
    </row>
    <row r="419" spans="8:8" ht="12.75" customHeight="1" x14ac:dyDescent="0.25">
      <c r="H419" s="107"/>
    </row>
    <row r="420" spans="8:8" ht="12.75" customHeight="1" x14ac:dyDescent="0.25">
      <c r="H420" s="107"/>
    </row>
    <row r="421" spans="8:8" ht="12.75" customHeight="1" x14ac:dyDescent="0.25">
      <c r="H421" s="107"/>
    </row>
    <row r="422" spans="8:8" ht="12.75" customHeight="1" x14ac:dyDescent="0.25">
      <c r="H422" s="107"/>
    </row>
    <row r="423" spans="8:8" ht="12.75" customHeight="1" x14ac:dyDescent="0.25">
      <c r="H423" s="107"/>
    </row>
    <row r="424" spans="8:8" ht="12.75" customHeight="1" x14ac:dyDescent="0.25">
      <c r="H424" s="107"/>
    </row>
    <row r="425" spans="8:8" ht="12.75" customHeight="1" x14ac:dyDescent="0.25">
      <c r="H425" s="107"/>
    </row>
    <row r="426" spans="8:8" ht="12.75" customHeight="1" x14ac:dyDescent="0.25">
      <c r="H426" s="107"/>
    </row>
    <row r="427" spans="8:8" ht="12.75" customHeight="1" x14ac:dyDescent="0.25">
      <c r="H427" s="107"/>
    </row>
    <row r="428" spans="8:8" ht="12.75" customHeight="1" x14ac:dyDescent="0.25">
      <c r="H428" s="107"/>
    </row>
    <row r="429" spans="8:8" ht="12.75" customHeight="1" x14ac:dyDescent="0.25">
      <c r="H429" s="107"/>
    </row>
    <row r="430" spans="8:8" ht="12.75" customHeight="1" x14ac:dyDescent="0.25">
      <c r="H430" s="107"/>
    </row>
    <row r="431" spans="8:8" ht="12.75" customHeight="1" x14ac:dyDescent="0.25">
      <c r="H431" s="107"/>
    </row>
    <row r="432" spans="8:8" ht="12.75" customHeight="1" x14ac:dyDescent="0.25">
      <c r="H432" s="107"/>
    </row>
    <row r="433" spans="8:8" ht="12.75" customHeight="1" x14ac:dyDescent="0.25">
      <c r="H433" s="107"/>
    </row>
    <row r="434" spans="8:8" ht="12.75" customHeight="1" x14ac:dyDescent="0.25">
      <c r="H434" s="107"/>
    </row>
    <row r="435" spans="8:8" ht="12.75" customHeight="1" x14ac:dyDescent="0.25">
      <c r="H435" s="107"/>
    </row>
    <row r="436" spans="8:8" ht="12.75" customHeight="1" x14ac:dyDescent="0.25">
      <c r="H436" s="107"/>
    </row>
    <row r="437" spans="8:8" ht="12.75" customHeight="1" x14ac:dyDescent="0.25">
      <c r="H437" s="107"/>
    </row>
    <row r="438" spans="8:8" ht="12.75" customHeight="1" x14ac:dyDescent="0.25">
      <c r="H438" s="107"/>
    </row>
    <row r="439" spans="8:8" ht="12.75" customHeight="1" x14ac:dyDescent="0.25">
      <c r="H439" s="107"/>
    </row>
    <row r="440" spans="8:8" ht="12.75" customHeight="1" x14ac:dyDescent="0.25">
      <c r="H440" s="107"/>
    </row>
    <row r="441" spans="8:8" ht="12.75" customHeight="1" x14ac:dyDescent="0.25">
      <c r="H441" s="107"/>
    </row>
    <row r="442" spans="8:8" ht="12.75" customHeight="1" x14ac:dyDescent="0.25">
      <c r="H442" s="107"/>
    </row>
    <row r="443" spans="8:8" ht="12.75" customHeight="1" x14ac:dyDescent="0.25">
      <c r="H443" s="107"/>
    </row>
    <row r="444" spans="8:8" ht="12.75" customHeight="1" x14ac:dyDescent="0.25">
      <c r="H444" s="107"/>
    </row>
    <row r="445" spans="8:8" ht="12.75" customHeight="1" x14ac:dyDescent="0.25">
      <c r="H445" s="107"/>
    </row>
    <row r="446" spans="8:8" ht="12.75" customHeight="1" x14ac:dyDescent="0.25">
      <c r="H446" s="107"/>
    </row>
    <row r="447" spans="8:8" ht="12.75" customHeight="1" x14ac:dyDescent="0.25">
      <c r="H447" s="107"/>
    </row>
    <row r="448" spans="8:8" ht="12.75" customHeight="1" x14ac:dyDescent="0.25">
      <c r="H448" s="107"/>
    </row>
    <row r="449" spans="8:8" ht="12.75" customHeight="1" x14ac:dyDescent="0.25">
      <c r="H449" s="107"/>
    </row>
    <row r="450" spans="8:8" ht="12.75" customHeight="1" x14ac:dyDescent="0.25">
      <c r="H450" s="107"/>
    </row>
    <row r="451" spans="8:8" ht="12.75" customHeight="1" x14ac:dyDescent="0.25">
      <c r="H451" s="107"/>
    </row>
    <row r="452" spans="8:8" ht="12.75" customHeight="1" x14ac:dyDescent="0.25">
      <c r="H452" s="107"/>
    </row>
    <row r="453" spans="8:8" ht="12.75" customHeight="1" x14ac:dyDescent="0.25">
      <c r="H453" s="107"/>
    </row>
    <row r="454" spans="8:8" ht="12.75" customHeight="1" x14ac:dyDescent="0.25">
      <c r="H454" s="107"/>
    </row>
    <row r="455" spans="8:8" ht="12.75" customHeight="1" x14ac:dyDescent="0.25">
      <c r="H455" s="107"/>
    </row>
    <row r="456" spans="8:8" ht="12.75" customHeight="1" x14ac:dyDescent="0.25">
      <c r="H456" s="107"/>
    </row>
    <row r="457" spans="8:8" ht="12.75" customHeight="1" x14ac:dyDescent="0.25">
      <c r="H457" s="107"/>
    </row>
    <row r="458" spans="8:8" ht="12.75" customHeight="1" x14ac:dyDescent="0.25">
      <c r="H458" s="107"/>
    </row>
    <row r="459" spans="8:8" ht="12.75" customHeight="1" x14ac:dyDescent="0.25">
      <c r="H459" s="107"/>
    </row>
    <row r="460" spans="8:8" ht="12.75" customHeight="1" x14ac:dyDescent="0.25">
      <c r="H460" s="107"/>
    </row>
    <row r="461" spans="8:8" ht="12.75" customHeight="1" x14ac:dyDescent="0.25">
      <c r="H461" s="107"/>
    </row>
    <row r="462" spans="8:8" ht="12.75" customHeight="1" x14ac:dyDescent="0.25">
      <c r="H462" s="107"/>
    </row>
    <row r="463" spans="8:8" ht="12.75" customHeight="1" x14ac:dyDescent="0.25">
      <c r="H463" s="107"/>
    </row>
    <row r="464" spans="8:8" ht="12.75" customHeight="1" x14ac:dyDescent="0.25">
      <c r="H464" s="107"/>
    </row>
    <row r="465" spans="8:8" ht="12.75" customHeight="1" x14ac:dyDescent="0.25">
      <c r="H465" s="107"/>
    </row>
    <row r="466" spans="8:8" ht="12.75" customHeight="1" x14ac:dyDescent="0.25">
      <c r="H466" s="107"/>
    </row>
    <row r="467" spans="8:8" ht="12.75" customHeight="1" x14ac:dyDescent="0.25">
      <c r="H467" s="107"/>
    </row>
    <row r="468" spans="8:8" ht="12.75" customHeight="1" x14ac:dyDescent="0.25">
      <c r="H468" s="107"/>
    </row>
    <row r="469" spans="8:8" ht="12.75" customHeight="1" x14ac:dyDescent="0.25">
      <c r="H469" s="107"/>
    </row>
    <row r="470" spans="8:8" ht="12.75" customHeight="1" x14ac:dyDescent="0.25">
      <c r="H470" s="107"/>
    </row>
    <row r="471" spans="8:8" ht="12.75" customHeight="1" x14ac:dyDescent="0.25">
      <c r="H471" s="107"/>
    </row>
    <row r="472" spans="8:8" ht="12.75" customHeight="1" x14ac:dyDescent="0.25">
      <c r="H472" s="107"/>
    </row>
    <row r="473" spans="8:8" ht="12.75" customHeight="1" x14ac:dyDescent="0.25">
      <c r="H473" s="107"/>
    </row>
    <row r="474" spans="8:8" ht="12.75" customHeight="1" x14ac:dyDescent="0.25">
      <c r="H474" s="107"/>
    </row>
    <row r="475" spans="8:8" ht="12.75" customHeight="1" x14ac:dyDescent="0.25">
      <c r="H475" s="107"/>
    </row>
    <row r="476" spans="8:8" ht="12.75" customHeight="1" x14ac:dyDescent="0.25">
      <c r="H476" s="107"/>
    </row>
    <row r="477" spans="8:8" ht="12.75" customHeight="1" x14ac:dyDescent="0.25">
      <c r="H477" s="107"/>
    </row>
    <row r="478" spans="8:8" ht="12.75" customHeight="1" x14ac:dyDescent="0.25">
      <c r="H478" s="107"/>
    </row>
    <row r="479" spans="8:8" ht="12.75" customHeight="1" x14ac:dyDescent="0.25">
      <c r="H479" s="107"/>
    </row>
    <row r="480" spans="8:8" ht="12.75" customHeight="1" x14ac:dyDescent="0.25">
      <c r="H480" s="107"/>
    </row>
    <row r="481" spans="8:8" ht="12.75" customHeight="1" x14ac:dyDescent="0.25">
      <c r="H481" s="107"/>
    </row>
    <row r="482" spans="8:8" ht="12.75" customHeight="1" x14ac:dyDescent="0.25">
      <c r="H482" s="107"/>
    </row>
    <row r="483" spans="8:8" ht="12.75" customHeight="1" x14ac:dyDescent="0.25">
      <c r="H483" s="107"/>
    </row>
    <row r="484" spans="8:8" ht="12.75" customHeight="1" x14ac:dyDescent="0.25">
      <c r="H484" s="107"/>
    </row>
    <row r="485" spans="8:8" ht="12.75" customHeight="1" x14ac:dyDescent="0.25">
      <c r="H485" s="107"/>
    </row>
    <row r="486" spans="8:8" ht="12.75" customHeight="1" x14ac:dyDescent="0.25">
      <c r="H486" s="107"/>
    </row>
    <row r="487" spans="8:8" ht="12.75" customHeight="1" x14ac:dyDescent="0.25">
      <c r="H487" s="107"/>
    </row>
    <row r="488" spans="8:8" ht="12.75" customHeight="1" x14ac:dyDescent="0.25">
      <c r="H488" s="107"/>
    </row>
    <row r="489" spans="8:8" ht="12.75" customHeight="1" x14ac:dyDescent="0.25">
      <c r="H489" s="107"/>
    </row>
    <row r="490" spans="8:8" ht="12.75" customHeight="1" x14ac:dyDescent="0.25">
      <c r="H490" s="107"/>
    </row>
    <row r="491" spans="8:8" ht="12.75" customHeight="1" x14ac:dyDescent="0.25">
      <c r="H491" s="107"/>
    </row>
    <row r="492" spans="8:8" ht="12.75" customHeight="1" x14ac:dyDescent="0.25">
      <c r="H492" s="107"/>
    </row>
    <row r="493" spans="8:8" ht="12.75" customHeight="1" x14ac:dyDescent="0.25">
      <c r="H493" s="107"/>
    </row>
    <row r="494" spans="8:8" ht="12.75" customHeight="1" x14ac:dyDescent="0.25">
      <c r="H494" s="107"/>
    </row>
    <row r="495" spans="8:8" ht="12.75" customHeight="1" x14ac:dyDescent="0.25">
      <c r="H495" s="107"/>
    </row>
    <row r="496" spans="8:8" ht="12.75" customHeight="1" x14ac:dyDescent="0.25">
      <c r="H496" s="107"/>
    </row>
    <row r="497" spans="8:8" ht="12.75" customHeight="1" x14ac:dyDescent="0.25">
      <c r="H497" s="107"/>
    </row>
    <row r="498" spans="8:8" ht="12.75" customHeight="1" x14ac:dyDescent="0.25">
      <c r="H498" s="107"/>
    </row>
    <row r="499" spans="8:8" ht="12.75" customHeight="1" x14ac:dyDescent="0.25">
      <c r="H499" s="107"/>
    </row>
    <row r="500" spans="8:8" ht="12.75" customHeight="1" x14ac:dyDescent="0.25">
      <c r="H500" s="107"/>
    </row>
    <row r="501" spans="8:8" ht="12.75" customHeight="1" x14ac:dyDescent="0.25">
      <c r="H501" s="107"/>
    </row>
    <row r="502" spans="8:8" ht="12.75" customHeight="1" x14ac:dyDescent="0.25">
      <c r="H502" s="107"/>
    </row>
    <row r="503" spans="8:8" ht="12.75" customHeight="1" x14ac:dyDescent="0.25">
      <c r="H503" s="107"/>
    </row>
    <row r="504" spans="8:8" ht="12.75" customHeight="1" x14ac:dyDescent="0.25">
      <c r="H504" s="107"/>
    </row>
    <row r="505" spans="8:8" ht="12.75" customHeight="1" x14ac:dyDescent="0.25">
      <c r="H505" s="107"/>
    </row>
    <row r="506" spans="8:8" ht="12.75" customHeight="1" x14ac:dyDescent="0.25">
      <c r="H506" s="107"/>
    </row>
    <row r="507" spans="8:8" ht="12.75" customHeight="1" x14ac:dyDescent="0.25">
      <c r="H507" s="107"/>
    </row>
    <row r="508" spans="8:8" ht="12.75" customHeight="1" x14ac:dyDescent="0.25">
      <c r="H508" s="107"/>
    </row>
    <row r="509" spans="8:8" ht="12.75" customHeight="1" x14ac:dyDescent="0.25">
      <c r="H509" s="107"/>
    </row>
    <row r="510" spans="8:8" ht="12.75" customHeight="1" x14ac:dyDescent="0.25">
      <c r="H510" s="107"/>
    </row>
    <row r="511" spans="8:8" ht="12.75" customHeight="1" x14ac:dyDescent="0.25">
      <c r="H511" s="107"/>
    </row>
    <row r="512" spans="8:8" ht="12.75" customHeight="1" x14ac:dyDescent="0.25">
      <c r="H512" s="107"/>
    </row>
    <row r="513" spans="8:8" ht="12.75" customHeight="1" x14ac:dyDescent="0.25">
      <c r="H513" s="107"/>
    </row>
    <row r="514" spans="8:8" ht="12.75" customHeight="1" x14ac:dyDescent="0.25">
      <c r="H514" s="107"/>
    </row>
    <row r="515" spans="8:8" ht="12.75" customHeight="1" x14ac:dyDescent="0.25">
      <c r="H515" s="107"/>
    </row>
    <row r="516" spans="8:8" ht="12.75" customHeight="1" x14ac:dyDescent="0.25">
      <c r="H516" s="107"/>
    </row>
    <row r="517" spans="8:8" ht="12.75" customHeight="1" x14ac:dyDescent="0.25">
      <c r="H517" s="107"/>
    </row>
    <row r="518" spans="8:8" ht="12.75" customHeight="1" x14ac:dyDescent="0.25">
      <c r="H518" s="107"/>
    </row>
    <row r="519" spans="8:8" ht="12.75" customHeight="1" x14ac:dyDescent="0.25">
      <c r="H519" s="107"/>
    </row>
    <row r="520" spans="8:8" ht="12.75" customHeight="1" x14ac:dyDescent="0.25">
      <c r="H520" s="107"/>
    </row>
    <row r="521" spans="8:8" ht="12.75" customHeight="1" x14ac:dyDescent="0.25">
      <c r="H521" s="107"/>
    </row>
    <row r="522" spans="8:8" ht="12.75" customHeight="1" x14ac:dyDescent="0.25">
      <c r="H522" s="107"/>
    </row>
    <row r="523" spans="8:8" ht="12.75" customHeight="1" x14ac:dyDescent="0.25">
      <c r="H523" s="107"/>
    </row>
    <row r="524" spans="8:8" ht="12.75" customHeight="1" x14ac:dyDescent="0.25">
      <c r="H524" s="107"/>
    </row>
    <row r="525" spans="8:8" ht="12.75" customHeight="1" x14ac:dyDescent="0.25">
      <c r="H525" s="107"/>
    </row>
    <row r="526" spans="8:8" ht="12.75" customHeight="1" x14ac:dyDescent="0.25">
      <c r="H526" s="107"/>
    </row>
    <row r="527" spans="8:8" ht="12.75" customHeight="1" x14ac:dyDescent="0.25">
      <c r="H527" s="107"/>
    </row>
    <row r="528" spans="8:8" ht="12.75" customHeight="1" x14ac:dyDescent="0.25">
      <c r="H528" s="107"/>
    </row>
    <row r="529" spans="8:8" ht="12.75" customHeight="1" x14ac:dyDescent="0.25">
      <c r="H529" s="107"/>
    </row>
    <row r="530" spans="8:8" ht="12.75" customHeight="1" x14ac:dyDescent="0.25">
      <c r="H530" s="107"/>
    </row>
    <row r="531" spans="8:8" ht="12.75" customHeight="1" x14ac:dyDescent="0.25">
      <c r="H531" s="107"/>
    </row>
    <row r="532" spans="8:8" ht="12.75" customHeight="1" x14ac:dyDescent="0.25">
      <c r="H532" s="107"/>
    </row>
    <row r="533" spans="8:8" ht="12.75" customHeight="1" x14ac:dyDescent="0.25">
      <c r="H533" s="107"/>
    </row>
    <row r="534" spans="8:8" ht="12.75" customHeight="1" x14ac:dyDescent="0.25">
      <c r="H534" s="107"/>
    </row>
    <row r="535" spans="8:8" ht="12.75" customHeight="1" x14ac:dyDescent="0.25">
      <c r="H535" s="107"/>
    </row>
    <row r="536" spans="8:8" ht="12.75" customHeight="1" x14ac:dyDescent="0.25">
      <c r="H536" s="107"/>
    </row>
    <row r="537" spans="8:8" ht="12.75" customHeight="1" x14ac:dyDescent="0.25">
      <c r="H537" s="107"/>
    </row>
    <row r="538" spans="8:8" ht="12.75" customHeight="1" x14ac:dyDescent="0.25">
      <c r="H538" s="107"/>
    </row>
    <row r="539" spans="8:8" ht="12.75" customHeight="1" x14ac:dyDescent="0.25">
      <c r="H539" s="107"/>
    </row>
    <row r="540" spans="8:8" ht="12.75" customHeight="1" x14ac:dyDescent="0.25">
      <c r="H540" s="107"/>
    </row>
    <row r="541" spans="8:8" ht="12.75" customHeight="1" x14ac:dyDescent="0.25">
      <c r="H541" s="107"/>
    </row>
    <row r="542" spans="8:8" ht="12.75" customHeight="1" x14ac:dyDescent="0.25">
      <c r="H542" s="107"/>
    </row>
    <row r="543" spans="8:8" ht="12.75" customHeight="1" x14ac:dyDescent="0.25">
      <c r="H543" s="107"/>
    </row>
    <row r="544" spans="8:8" ht="12.75" customHeight="1" x14ac:dyDescent="0.25">
      <c r="H544" s="107"/>
    </row>
    <row r="545" spans="8:8" ht="12.75" customHeight="1" x14ac:dyDescent="0.25">
      <c r="H545" s="107"/>
    </row>
    <row r="546" spans="8:8" ht="12.75" customHeight="1" x14ac:dyDescent="0.25">
      <c r="H546" s="107"/>
    </row>
    <row r="547" spans="8:8" ht="12.75" customHeight="1" x14ac:dyDescent="0.25">
      <c r="H547" s="107"/>
    </row>
    <row r="548" spans="8:8" ht="12.75" customHeight="1" x14ac:dyDescent="0.25">
      <c r="H548" s="107"/>
    </row>
    <row r="549" spans="8:8" ht="12.75" customHeight="1" x14ac:dyDescent="0.25">
      <c r="H549" s="107"/>
    </row>
    <row r="550" spans="8:8" ht="12.75" customHeight="1" x14ac:dyDescent="0.25">
      <c r="H550" s="107"/>
    </row>
    <row r="551" spans="8:8" ht="12.75" customHeight="1" x14ac:dyDescent="0.25">
      <c r="H551" s="107"/>
    </row>
    <row r="552" spans="8:8" ht="12.75" customHeight="1" x14ac:dyDescent="0.25">
      <c r="H552" s="107"/>
    </row>
    <row r="553" spans="8:8" ht="12.75" customHeight="1" x14ac:dyDescent="0.25">
      <c r="H553" s="107"/>
    </row>
    <row r="554" spans="8:8" ht="12.75" customHeight="1" x14ac:dyDescent="0.25">
      <c r="H554" s="107"/>
    </row>
    <row r="555" spans="8:8" ht="12.75" customHeight="1" x14ac:dyDescent="0.25">
      <c r="H555" s="107"/>
    </row>
    <row r="556" spans="8:8" ht="12.75" customHeight="1" x14ac:dyDescent="0.25">
      <c r="H556" s="107"/>
    </row>
    <row r="557" spans="8:8" ht="12.75" customHeight="1" x14ac:dyDescent="0.25">
      <c r="H557" s="107"/>
    </row>
    <row r="558" spans="8:8" ht="12.75" customHeight="1" x14ac:dyDescent="0.25">
      <c r="H558" s="107"/>
    </row>
    <row r="559" spans="8:8" ht="12.75" customHeight="1" x14ac:dyDescent="0.25">
      <c r="H559" s="107"/>
    </row>
    <row r="560" spans="8:8" ht="12.75" customHeight="1" x14ac:dyDescent="0.25">
      <c r="H560" s="107"/>
    </row>
    <row r="561" spans="8:8" ht="12.75" customHeight="1" x14ac:dyDescent="0.25">
      <c r="H561" s="107"/>
    </row>
    <row r="562" spans="8:8" ht="12.75" customHeight="1" x14ac:dyDescent="0.25">
      <c r="H562" s="107"/>
    </row>
    <row r="563" spans="8:8" ht="12.75" customHeight="1" x14ac:dyDescent="0.25">
      <c r="H563" s="107"/>
    </row>
    <row r="564" spans="8:8" ht="12.75" customHeight="1" x14ac:dyDescent="0.25">
      <c r="H564" s="107"/>
    </row>
    <row r="565" spans="8:8" ht="12.75" customHeight="1" x14ac:dyDescent="0.25">
      <c r="H565" s="107"/>
    </row>
    <row r="566" spans="8:8" ht="12.75" customHeight="1" x14ac:dyDescent="0.25">
      <c r="H566" s="107"/>
    </row>
    <row r="567" spans="8:8" ht="12.75" customHeight="1" x14ac:dyDescent="0.25">
      <c r="H567" s="107"/>
    </row>
    <row r="568" spans="8:8" ht="12.75" customHeight="1" x14ac:dyDescent="0.25">
      <c r="H568" s="107"/>
    </row>
    <row r="569" spans="8:8" ht="12.75" customHeight="1" x14ac:dyDescent="0.25">
      <c r="H569" s="107"/>
    </row>
    <row r="570" spans="8:8" ht="12.75" customHeight="1" x14ac:dyDescent="0.25">
      <c r="H570" s="107"/>
    </row>
    <row r="571" spans="8:8" ht="12.75" customHeight="1" x14ac:dyDescent="0.25">
      <c r="H571" s="107"/>
    </row>
    <row r="572" spans="8:8" ht="12.75" customHeight="1" x14ac:dyDescent="0.25">
      <c r="H572" s="107"/>
    </row>
    <row r="573" spans="8:8" ht="12.75" customHeight="1" x14ac:dyDescent="0.25">
      <c r="H573" s="107"/>
    </row>
    <row r="574" spans="8:8" ht="12.75" customHeight="1" x14ac:dyDescent="0.25">
      <c r="H574" s="107"/>
    </row>
    <row r="575" spans="8:8" ht="12.75" customHeight="1" x14ac:dyDescent="0.25">
      <c r="H575" s="107"/>
    </row>
    <row r="576" spans="8:8" ht="12.75" customHeight="1" x14ac:dyDescent="0.25">
      <c r="H576" s="107"/>
    </row>
    <row r="577" spans="8:8" ht="12.75" customHeight="1" x14ac:dyDescent="0.25">
      <c r="H577" s="107"/>
    </row>
    <row r="578" spans="8:8" ht="12.75" customHeight="1" x14ac:dyDescent="0.25">
      <c r="H578" s="107"/>
    </row>
    <row r="579" spans="8:8" ht="12.75" customHeight="1" x14ac:dyDescent="0.25">
      <c r="H579" s="107"/>
    </row>
    <row r="580" spans="8:8" ht="12.75" customHeight="1" x14ac:dyDescent="0.25">
      <c r="H580" s="107"/>
    </row>
    <row r="581" spans="8:8" ht="12.75" customHeight="1" x14ac:dyDescent="0.25">
      <c r="H581" s="107"/>
    </row>
    <row r="582" spans="8:8" ht="12.75" customHeight="1" x14ac:dyDescent="0.25">
      <c r="H582" s="107"/>
    </row>
    <row r="583" spans="8:8" ht="12.75" customHeight="1" x14ac:dyDescent="0.25">
      <c r="H583" s="107"/>
    </row>
    <row r="584" spans="8:8" ht="12.75" customHeight="1" x14ac:dyDescent="0.25">
      <c r="H584" s="107"/>
    </row>
    <row r="585" spans="8:8" ht="12.75" customHeight="1" x14ac:dyDescent="0.25">
      <c r="H585" s="107"/>
    </row>
    <row r="586" spans="8:8" ht="12.75" customHeight="1" x14ac:dyDescent="0.25">
      <c r="H586" s="107"/>
    </row>
    <row r="587" spans="8:8" ht="12.75" customHeight="1" x14ac:dyDescent="0.25">
      <c r="H587" s="107"/>
    </row>
    <row r="588" spans="8:8" ht="12.75" customHeight="1" x14ac:dyDescent="0.25">
      <c r="H588" s="107"/>
    </row>
    <row r="589" spans="8:8" ht="12.75" customHeight="1" x14ac:dyDescent="0.25">
      <c r="H589" s="107"/>
    </row>
    <row r="590" spans="8:8" ht="12.75" customHeight="1" x14ac:dyDescent="0.25">
      <c r="H590" s="107"/>
    </row>
    <row r="591" spans="8:8" ht="12.75" customHeight="1" x14ac:dyDescent="0.25">
      <c r="H591" s="107"/>
    </row>
    <row r="592" spans="8:8" ht="12.75" customHeight="1" x14ac:dyDescent="0.25">
      <c r="H592" s="107"/>
    </row>
    <row r="593" spans="8:8" ht="12.75" customHeight="1" x14ac:dyDescent="0.25">
      <c r="H593" s="107"/>
    </row>
    <row r="594" spans="8:8" ht="12.75" customHeight="1" x14ac:dyDescent="0.25">
      <c r="H594" s="107"/>
    </row>
    <row r="595" spans="8:8" ht="12.75" customHeight="1" x14ac:dyDescent="0.25">
      <c r="H595" s="107"/>
    </row>
    <row r="596" spans="8:8" ht="12.75" customHeight="1" x14ac:dyDescent="0.25">
      <c r="H596" s="107"/>
    </row>
    <row r="597" spans="8:8" ht="12.75" customHeight="1" x14ac:dyDescent="0.25">
      <c r="H597" s="107"/>
    </row>
    <row r="598" spans="8:8" ht="12.75" customHeight="1" x14ac:dyDescent="0.25">
      <c r="H598" s="107"/>
    </row>
    <row r="599" spans="8:8" ht="12.75" customHeight="1" x14ac:dyDescent="0.25">
      <c r="H599" s="107"/>
    </row>
    <row r="600" spans="8:8" ht="12.75" customHeight="1" x14ac:dyDescent="0.25">
      <c r="H600" s="107"/>
    </row>
    <row r="601" spans="8:8" ht="12.75" customHeight="1" x14ac:dyDescent="0.25">
      <c r="H601" s="107"/>
    </row>
    <row r="602" spans="8:8" ht="12.75" customHeight="1" x14ac:dyDescent="0.25">
      <c r="H602" s="107"/>
    </row>
    <row r="603" spans="8:8" ht="12.75" customHeight="1" x14ac:dyDescent="0.25">
      <c r="H603" s="107"/>
    </row>
    <row r="604" spans="8:8" ht="12.75" customHeight="1" x14ac:dyDescent="0.25">
      <c r="H604" s="107"/>
    </row>
    <row r="605" spans="8:8" ht="12.75" customHeight="1" x14ac:dyDescent="0.25">
      <c r="H605" s="107"/>
    </row>
    <row r="606" spans="8:8" ht="12.75" customHeight="1" x14ac:dyDescent="0.25">
      <c r="H606" s="107"/>
    </row>
    <row r="607" spans="8:8" ht="12.75" customHeight="1" x14ac:dyDescent="0.25">
      <c r="H607" s="107"/>
    </row>
    <row r="608" spans="8:8" ht="12.75" customHeight="1" x14ac:dyDescent="0.25">
      <c r="H608" s="107"/>
    </row>
    <row r="609" spans="8:8" ht="12.75" customHeight="1" x14ac:dyDescent="0.25">
      <c r="H609" s="107"/>
    </row>
    <row r="610" spans="8:8" ht="12.75" customHeight="1" x14ac:dyDescent="0.25">
      <c r="H610" s="107"/>
    </row>
    <row r="611" spans="8:8" ht="12.75" customHeight="1" x14ac:dyDescent="0.25">
      <c r="H611" s="107"/>
    </row>
    <row r="612" spans="8:8" ht="12.75" customHeight="1" x14ac:dyDescent="0.25">
      <c r="H612" s="107"/>
    </row>
    <row r="613" spans="8:8" ht="12.75" customHeight="1" x14ac:dyDescent="0.25">
      <c r="H613" s="107"/>
    </row>
    <row r="614" spans="8:8" ht="12.75" customHeight="1" x14ac:dyDescent="0.25">
      <c r="H614" s="107"/>
    </row>
    <row r="615" spans="8:8" ht="12.75" customHeight="1" x14ac:dyDescent="0.25">
      <c r="H615" s="107"/>
    </row>
    <row r="616" spans="8:8" ht="12.75" customHeight="1" x14ac:dyDescent="0.25">
      <c r="H616" s="107"/>
    </row>
    <row r="617" spans="8:8" ht="12.75" customHeight="1" x14ac:dyDescent="0.25">
      <c r="H617" s="107"/>
    </row>
    <row r="618" spans="8:8" ht="12.75" customHeight="1" x14ac:dyDescent="0.25">
      <c r="H618" s="107"/>
    </row>
    <row r="619" spans="8:8" ht="12.75" customHeight="1" x14ac:dyDescent="0.25">
      <c r="H619" s="107"/>
    </row>
    <row r="620" spans="8:8" ht="12.75" customHeight="1" x14ac:dyDescent="0.25">
      <c r="H620" s="107"/>
    </row>
    <row r="621" spans="8:8" ht="12.75" customHeight="1" x14ac:dyDescent="0.25">
      <c r="H621" s="107"/>
    </row>
    <row r="622" spans="8:8" ht="12.75" customHeight="1" x14ac:dyDescent="0.25">
      <c r="H622" s="107"/>
    </row>
    <row r="623" spans="8:8" ht="12.75" customHeight="1" x14ac:dyDescent="0.25">
      <c r="H623" s="107"/>
    </row>
    <row r="624" spans="8:8" ht="12.75" customHeight="1" x14ac:dyDescent="0.25">
      <c r="H624" s="107"/>
    </row>
    <row r="625" spans="8:8" ht="12.75" customHeight="1" x14ac:dyDescent="0.25">
      <c r="H625" s="107"/>
    </row>
    <row r="626" spans="8:8" ht="12.75" customHeight="1" x14ac:dyDescent="0.25">
      <c r="H626" s="107"/>
    </row>
    <row r="627" spans="8:8" ht="12.75" customHeight="1" x14ac:dyDescent="0.25">
      <c r="H627" s="107"/>
    </row>
    <row r="628" spans="8:8" ht="12.75" customHeight="1" x14ac:dyDescent="0.25">
      <c r="H628" s="107"/>
    </row>
    <row r="629" spans="8:8" ht="12.75" customHeight="1" x14ac:dyDescent="0.25">
      <c r="H629" s="107"/>
    </row>
    <row r="630" spans="8:8" ht="12.75" customHeight="1" x14ac:dyDescent="0.25">
      <c r="H630" s="107"/>
    </row>
    <row r="631" spans="8:8" ht="12.75" customHeight="1" x14ac:dyDescent="0.25">
      <c r="H631" s="107"/>
    </row>
    <row r="632" spans="8:8" ht="12.75" customHeight="1" x14ac:dyDescent="0.25">
      <c r="H632" s="107"/>
    </row>
    <row r="633" spans="8:8" ht="12.75" customHeight="1" x14ac:dyDescent="0.25">
      <c r="H633" s="107"/>
    </row>
    <row r="634" spans="8:8" ht="12.75" customHeight="1" x14ac:dyDescent="0.25">
      <c r="H634" s="107"/>
    </row>
    <row r="635" spans="8:8" ht="12.75" customHeight="1" x14ac:dyDescent="0.25">
      <c r="H635" s="107"/>
    </row>
    <row r="636" spans="8:8" ht="12.75" customHeight="1" x14ac:dyDescent="0.25">
      <c r="H636" s="107"/>
    </row>
    <row r="637" spans="8:8" ht="12.75" customHeight="1" x14ac:dyDescent="0.25">
      <c r="H637" s="107"/>
    </row>
    <row r="638" spans="8:8" ht="12.75" customHeight="1" x14ac:dyDescent="0.25">
      <c r="H638" s="107"/>
    </row>
    <row r="639" spans="8:8" ht="12.75" customHeight="1" x14ac:dyDescent="0.25">
      <c r="H639" s="107"/>
    </row>
    <row r="640" spans="8:8" ht="12.75" customHeight="1" x14ac:dyDescent="0.25">
      <c r="H640" s="107"/>
    </row>
    <row r="641" spans="8:8" ht="12.75" customHeight="1" x14ac:dyDescent="0.25">
      <c r="H641" s="107"/>
    </row>
    <row r="642" spans="8:8" ht="12.75" customHeight="1" x14ac:dyDescent="0.25">
      <c r="H642" s="107"/>
    </row>
    <row r="643" spans="8:8" ht="12.75" customHeight="1" x14ac:dyDescent="0.25">
      <c r="H643" s="107"/>
    </row>
    <row r="644" spans="8:8" ht="12.75" customHeight="1" x14ac:dyDescent="0.25">
      <c r="H644" s="107"/>
    </row>
    <row r="645" spans="8:8" ht="12.75" customHeight="1" x14ac:dyDescent="0.25">
      <c r="H645" s="107"/>
    </row>
    <row r="646" spans="8:8" ht="12.75" customHeight="1" x14ac:dyDescent="0.25">
      <c r="H646" s="107"/>
    </row>
    <row r="647" spans="8:8" ht="12.75" customHeight="1" x14ac:dyDescent="0.25">
      <c r="H647" s="107"/>
    </row>
    <row r="648" spans="8:8" ht="12.75" customHeight="1" x14ac:dyDescent="0.25">
      <c r="H648" s="107"/>
    </row>
    <row r="649" spans="8:8" ht="12.75" customHeight="1" x14ac:dyDescent="0.25">
      <c r="H649" s="107"/>
    </row>
    <row r="650" spans="8:8" ht="12.75" customHeight="1" x14ac:dyDescent="0.25">
      <c r="H650" s="107"/>
    </row>
    <row r="651" spans="8:8" ht="12.75" customHeight="1" x14ac:dyDescent="0.25">
      <c r="H651" s="107"/>
    </row>
    <row r="652" spans="8:8" ht="12.75" customHeight="1" x14ac:dyDescent="0.25">
      <c r="H652" s="107"/>
    </row>
    <row r="653" spans="8:8" ht="12.75" customHeight="1" x14ac:dyDescent="0.25">
      <c r="H653" s="107"/>
    </row>
    <row r="654" spans="8:8" ht="12.75" customHeight="1" x14ac:dyDescent="0.25">
      <c r="H654" s="107"/>
    </row>
    <row r="655" spans="8:8" ht="12.75" customHeight="1" x14ac:dyDescent="0.25">
      <c r="H655" s="107"/>
    </row>
    <row r="656" spans="8:8" ht="12.75" customHeight="1" x14ac:dyDescent="0.25">
      <c r="H656" s="107"/>
    </row>
    <row r="657" spans="8:8" ht="12.75" customHeight="1" x14ac:dyDescent="0.25">
      <c r="H657" s="107"/>
    </row>
    <row r="658" spans="8:8" ht="12.75" customHeight="1" x14ac:dyDescent="0.25">
      <c r="H658" s="107"/>
    </row>
    <row r="659" spans="8:8" ht="12.75" customHeight="1" x14ac:dyDescent="0.25">
      <c r="H659" s="107"/>
    </row>
    <row r="660" spans="8:8" ht="12.75" customHeight="1" x14ac:dyDescent="0.25">
      <c r="H660" s="107"/>
    </row>
    <row r="661" spans="8:8" ht="12.75" customHeight="1" x14ac:dyDescent="0.25">
      <c r="H661" s="107"/>
    </row>
    <row r="662" spans="8:8" ht="12.75" customHeight="1" x14ac:dyDescent="0.25">
      <c r="H662" s="107"/>
    </row>
    <row r="663" spans="8:8" ht="12.75" customHeight="1" x14ac:dyDescent="0.25">
      <c r="H663" s="107"/>
    </row>
    <row r="664" spans="8:8" ht="12.75" customHeight="1" x14ac:dyDescent="0.25">
      <c r="H664" s="107"/>
    </row>
    <row r="665" spans="8:8" ht="12.75" customHeight="1" x14ac:dyDescent="0.25">
      <c r="H665" s="107"/>
    </row>
    <row r="666" spans="8:8" ht="12.75" customHeight="1" x14ac:dyDescent="0.25">
      <c r="H666" s="107"/>
    </row>
    <row r="667" spans="8:8" ht="12.75" customHeight="1" x14ac:dyDescent="0.25">
      <c r="H667" s="107"/>
    </row>
    <row r="668" spans="8:8" ht="12.75" customHeight="1" x14ac:dyDescent="0.25">
      <c r="H668" s="107"/>
    </row>
    <row r="669" spans="8:8" ht="12.75" customHeight="1" x14ac:dyDescent="0.25">
      <c r="H669" s="107"/>
    </row>
    <row r="670" spans="8:8" ht="12.75" customHeight="1" x14ac:dyDescent="0.25">
      <c r="H670" s="107"/>
    </row>
    <row r="671" spans="8:8" ht="12.75" customHeight="1" x14ac:dyDescent="0.25">
      <c r="H671" s="107"/>
    </row>
    <row r="672" spans="8:8" ht="12.75" customHeight="1" x14ac:dyDescent="0.25">
      <c r="H672" s="107"/>
    </row>
    <row r="673" spans="8:8" ht="12.75" customHeight="1" x14ac:dyDescent="0.25">
      <c r="H673" s="107"/>
    </row>
    <row r="674" spans="8:8" ht="12.75" customHeight="1" x14ac:dyDescent="0.25">
      <c r="H674" s="107"/>
    </row>
    <row r="675" spans="8:8" ht="12.75" customHeight="1" x14ac:dyDescent="0.25">
      <c r="H675" s="107"/>
    </row>
    <row r="676" spans="8:8" ht="12.75" customHeight="1" x14ac:dyDescent="0.25">
      <c r="H676" s="107"/>
    </row>
    <row r="677" spans="8:8" ht="12.75" customHeight="1" x14ac:dyDescent="0.25">
      <c r="H677" s="107"/>
    </row>
    <row r="678" spans="8:8" ht="12.75" customHeight="1" x14ac:dyDescent="0.25">
      <c r="H678" s="107"/>
    </row>
    <row r="679" spans="8:8" ht="12.75" customHeight="1" x14ac:dyDescent="0.25">
      <c r="H679" s="107"/>
    </row>
    <row r="680" spans="8:8" ht="12.75" customHeight="1" x14ac:dyDescent="0.25">
      <c r="H680" s="107"/>
    </row>
    <row r="681" spans="8:8" ht="12.75" customHeight="1" x14ac:dyDescent="0.25">
      <c r="H681" s="107"/>
    </row>
    <row r="682" spans="8:8" ht="12.75" customHeight="1" x14ac:dyDescent="0.25">
      <c r="H682" s="107"/>
    </row>
    <row r="683" spans="8:8" ht="12.75" customHeight="1" x14ac:dyDescent="0.25">
      <c r="H683" s="107"/>
    </row>
    <row r="684" spans="8:8" ht="12.75" customHeight="1" x14ac:dyDescent="0.25">
      <c r="H684" s="107"/>
    </row>
    <row r="685" spans="8:8" ht="12.75" customHeight="1" x14ac:dyDescent="0.25">
      <c r="H685" s="107"/>
    </row>
    <row r="686" spans="8:8" ht="12.75" customHeight="1" x14ac:dyDescent="0.25">
      <c r="H686" s="107"/>
    </row>
    <row r="687" spans="8:8" ht="12.75" customHeight="1" x14ac:dyDescent="0.25">
      <c r="H687" s="107"/>
    </row>
    <row r="688" spans="8:8" ht="12.75" customHeight="1" x14ac:dyDescent="0.25">
      <c r="H688" s="107"/>
    </row>
    <row r="689" spans="8:8" ht="12.75" customHeight="1" x14ac:dyDescent="0.25">
      <c r="H689" s="107"/>
    </row>
    <row r="690" spans="8:8" ht="12.75" customHeight="1" x14ac:dyDescent="0.25">
      <c r="H690" s="107"/>
    </row>
    <row r="691" spans="8:8" ht="12.75" customHeight="1" x14ac:dyDescent="0.25">
      <c r="H691" s="107"/>
    </row>
    <row r="692" spans="8:8" ht="12.75" customHeight="1" x14ac:dyDescent="0.25">
      <c r="H692" s="107"/>
    </row>
    <row r="693" spans="8:8" ht="12.75" customHeight="1" x14ac:dyDescent="0.25">
      <c r="H693" s="107"/>
    </row>
    <row r="694" spans="8:8" ht="12.75" customHeight="1" x14ac:dyDescent="0.25">
      <c r="H694" s="107"/>
    </row>
    <row r="695" spans="8:8" ht="12.75" customHeight="1" x14ac:dyDescent="0.25">
      <c r="H695" s="107"/>
    </row>
    <row r="696" spans="8:8" ht="12.75" customHeight="1" x14ac:dyDescent="0.25">
      <c r="H696" s="107"/>
    </row>
    <row r="697" spans="8:8" ht="12.75" customHeight="1" x14ac:dyDescent="0.25">
      <c r="H697" s="107"/>
    </row>
    <row r="698" spans="8:8" ht="12.75" customHeight="1" x14ac:dyDescent="0.25">
      <c r="H698" s="107"/>
    </row>
    <row r="699" spans="8:8" ht="12.75" customHeight="1" x14ac:dyDescent="0.25">
      <c r="H699" s="107"/>
    </row>
    <row r="700" spans="8:8" ht="12.75" customHeight="1" x14ac:dyDescent="0.25">
      <c r="H700" s="107"/>
    </row>
    <row r="701" spans="8:8" ht="12.75" customHeight="1" x14ac:dyDescent="0.25">
      <c r="H701" s="107"/>
    </row>
    <row r="702" spans="8:8" ht="12.75" customHeight="1" x14ac:dyDescent="0.25">
      <c r="H702" s="107"/>
    </row>
    <row r="703" spans="8:8" ht="12.75" customHeight="1" x14ac:dyDescent="0.25">
      <c r="H703" s="107"/>
    </row>
    <row r="704" spans="8:8" ht="12.75" customHeight="1" x14ac:dyDescent="0.25">
      <c r="H704" s="107"/>
    </row>
    <row r="705" spans="8:8" ht="12.75" customHeight="1" x14ac:dyDescent="0.25">
      <c r="H705" s="107"/>
    </row>
    <row r="706" spans="8:8" ht="12.75" customHeight="1" x14ac:dyDescent="0.25">
      <c r="H706" s="107"/>
    </row>
    <row r="707" spans="8:8" ht="12.75" customHeight="1" x14ac:dyDescent="0.25">
      <c r="H707" s="107"/>
    </row>
    <row r="708" spans="8:8" ht="12.75" customHeight="1" x14ac:dyDescent="0.25">
      <c r="H708" s="107"/>
    </row>
    <row r="709" spans="8:8" ht="12.75" customHeight="1" x14ac:dyDescent="0.25">
      <c r="H709" s="107"/>
    </row>
    <row r="710" spans="8:8" ht="12.75" customHeight="1" x14ac:dyDescent="0.25">
      <c r="H710" s="107"/>
    </row>
    <row r="711" spans="8:8" ht="12.75" customHeight="1" x14ac:dyDescent="0.25">
      <c r="H711" s="107"/>
    </row>
    <row r="712" spans="8:8" ht="12.75" customHeight="1" x14ac:dyDescent="0.25">
      <c r="H712" s="107"/>
    </row>
    <row r="713" spans="8:8" ht="12.75" customHeight="1" x14ac:dyDescent="0.25">
      <c r="H713" s="107"/>
    </row>
    <row r="714" spans="8:8" ht="12.75" customHeight="1" x14ac:dyDescent="0.25">
      <c r="H714" s="107"/>
    </row>
    <row r="715" spans="8:8" ht="12.75" customHeight="1" x14ac:dyDescent="0.25">
      <c r="H715" s="107"/>
    </row>
    <row r="716" spans="8:8" ht="12.75" customHeight="1" x14ac:dyDescent="0.25">
      <c r="H716" s="107"/>
    </row>
    <row r="717" spans="8:8" ht="12.75" customHeight="1" x14ac:dyDescent="0.25">
      <c r="H717" s="107"/>
    </row>
    <row r="718" spans="8:8" ht="12.75" customHeight="1" x14ac:dyDescent="0.25">
      <c r="H718" s="107"/>
    </row>
    <row r="719" spans="8:8" ht="12.75" customHeight="1" x14ac:dyDescent="0.25">
      <c r="H719" s="107"/>
    </row>
    <row r="720" spans="8:8" ht="12.75" customHeight="1" x14ac:dyDescent="0.25">
      <c r="H720" s="107"/>
    </row>
    <row r="721" spans="8:8" ht="12.75" customHeight="1" x14ac:dyDescent="0.25">
      <c r="H721" s="107"/>
    </row>
    <row r="722" spans="8:8" ht="12.75" customHeight="1" x14ac:dyDescent="0.25">
      <c r="H722" s="107"/>
    </row>
    <row r="723" spans="8:8" ht="12.75" customHeight="1" x14ac:dyDescent="0.25">
      <c r="H723" s="107"/>
    </row>
    <row r="724" spans="8:8" ht="12.75" customHeight="1" x14ac:dyDescent="0.25">
      <c r="H724" s="107"/>
    </row>
    <row r="725" spans="8:8" ht="12.75" customHeight="1" x14ac:dyDescent="0.25">
      <c r="H725" s="107"/>
    </row>
    <row r="726" spans="8:8" ht="12.75" customHeight="1" x14ac:dyDescent="0.25">
      <c r="H726" s="107"/>
    </row>
    <row r="727" spans="8:8" ht="12.75" customHeight="1" x14ac:dyDescent="0.25">
      <c r="H727" s="107"/>
    </row>
    <row r="728" spans="8:8" ht="12.75" customHeight="1" x14ac:dyDescent="0.25">
      <c r="H728" s="107"/>
    </row>
    <row r="729" spans="8:8" ht="12.75" customHeight="1" x14ac:dyDescent="0.25">
      <c r="H729" s="107"/>
    </row>
    <row r="730" spans="8:8" ht="12.75" customHeight="1" x14ac:dyDescent="0.25">
      <c r="H730" s="107"/>
    </row>
    <row r="731" spans="8:8" ht="12.75" customHeight="1" x14ac:dyDescent="0.25">
      <c r="H731" s="107"/>
    </row>
    <row r="732" spans="8:8" ht="12.75" customHeight="1" x14ac:dyDescent="0.25">
      <c r="H732" s="107"/>
    </row>
    <row r="733" spans="8:8" ht="12.75" customHeight="1" x14ac:dyDescent="0.25">
      <c r="H733" s="107"/>
    </row>
    <row r="734" spans="8:8" ht="12.75" customHeight="1" x14ac:dyDescent="0.25">
      <c r="H734" s="107"/>
    </row>
    <row r="735" spans="8:8" ht="12.75" customHeight="1" x14ac:dyDescent="0.25">
      <c r="H735" s="107"/>
    </row>
    <row r="736" spans="8:8" ht="12.75" customHeight="1" x14ac:dyDescent="0.25">
      <c r="H736" s="107"/>
    </row>
    <row r="737" spans="8:8" ht="12.75" customHeight="1" x14ac:dyDescent="0.25">
      <c r="H737" s="107"/>
    </row>
    <row r="738" spans="8:8" ht="12.75" customHeight="1" x14ac:dyDescent="0.25">
      <c r="H738" s="107"/>
    </row>
    <row r="739" spans="8:8" ht="12.75" customHeight="1" x14ac:dyDescent="0.25">
      <c r="H739" s="107"/>
    </row>
    <row r="740" spans="8:8" ht="12.75" customHeight="1" x14ac:dyDescent="0.25">
      <c r="H740" s="107"/>
    </row>
    <row r="741" spans="8:8" ht="12.75" customHeight="1" x14ac:dyDescent="0.25">
      <c r="H741" s="107"/>
    </row>
    <row r="742" spans="8:8" ht="12.75" customHeight="1" x14ac:dyDescent="0.25">
      <c r="H742" s="107"/>
    </row>
    <row r="743" spans="8:8" ht="12.75" customHeight="1" x14ac:dyDescent="0.25">
      <c r="H743" s="107"/>
    </row>
    <row r="744" spans="8:8" ht="12.75" customHeight="1" x14ac:dyDescent="0.25">
      <c r="H744" s="107"/>
    </row>
    <row r="745" spans="8:8" ht="12.75" customHeight="1" x14ac:dyDescent="0.25">
      <c r="H745" s="107"/>
    </row>
    <row r="746" spans="8:8" ht="12.75" customHeight="1" x14ac:dyDescent="0.25">
      <c r="H746" s="107"/>
    </row>
    <row r="747" spans="8:8" ht="12.75" customHeight="1" x14ac:dyDescent="0.25">
      <c r="H747" s="107"/>
    </row>
    <row r="748" spans="8:8" ht="12.75" customHeight="1" x14ac:dyDescent="0.25">
      <c r="H748" s="107"/>
    </row>
    <row r="749" spans="8:8" ht="12.75" customHeight="1" x14ac:dyDescent="0.25">
      <c r="H749" s="107"/>
    </row>
    <row r="750" spans="8:8" ht="12.75" customHeight="1" x14ac:dyDescent="0.25">
      <c r="H750" s="107"/>
    </row>
    <row r="751" spans="8:8" ht="12.75" customHeight="1" x14ac:dyDescent="0.25">
      <c r="H751" s="107"/>
    </row>
    <row r="752" spans="8:8" ht="12.75" customHeight="1" x14ac:dyDescent="0.25">
      <c r="H752" s="107"/>
    </row>
    <row r="753" spans="8:8" ht="12.75" customHeight="1" x14ac:dyDescent="0.25">
      <c r="H753" s="107"/>
    </row>
    <row r="754" spans="8:8" ht="12.75" customHeight="1" x14ac:dyDescent="0.25">
      <c r="H754" s="107"/>
    </row>
    <row r="755" spans="8:8" ht="12.75" customHeight="1" x14ac:dyDescent="0.25">
      <c r="H755" s="107"/>
    </row>
    <row r="756" spans="8:8" ht="12.75" customHeight="1" x14ac:dyDescent="0.25">
      <c r="H756" s="107"/>
    </row>
    <row r="757" spans="8:8" ht="12.75" customHeight="1" x14ac:dyDescent="0.25">
      <c r="H757" s="107"/>
    </row>
    <row r="758" spans="8:8" ht="12.75" customHeight="1" x14ac:dyDescent="0.25">
      <c r="H758" s="107"/>
    </row>
    <row r="759" spans="8:8" ht="12.75" customHeight="1" x14ac:dyDescent="0.25">
      <c r="H759" s="107"/>
    </row>
    <row r="760" spans="8:8" ht="12.75" customHeight="1" x14ac:dyDescent="0.25">
      <c r="H760" s="107"/>
    </row>
    <row r="761" spans="8:8" ht="12.75" customHeight="1" x14ac:dyDescent="0.25">
      <c r="H761" s="107"/>
    </row>
    <row r="762" spans="8:8" ht="12.75" customHeight="1" x14ac:dyDescent="0.25">
      <c r="H762" s="107"/>
    </row>
    <row r="763" spans="8:8" ht="12.75" customHeight="1" x14ac:dyDescent="0.25">
      <c r="H763" s="107"/>
    </row>
    <row r="764" spans="8:8" ht="12.75" customHeight="1" x14ac:dyDescent="0.25">
      <c r="H764" s="107"/>
    </row>
    <row r="765" spans="8:8" ht="12.75" customHeight="1" x14ac:dyDescent="0.25">
      <c r="H765" s="107"/>
    </row>
    <row r="766" spans="8:8" ht="12.75" customHeight="1" x14ac:dyDescent="0.25">
      <c r="H766" s="107"/>
    </row>
    <row r="767" spans="8:8" ht="12.75" customHeight="1" x14ac:dyDescent="0.25">
      <c r="H767" s="107"/>
    </row>
    <row r="768" spans="8:8" ht="12.75" customHeight="1" x14ac:dyDescent="0.25">
      <c r="H768" s="107"/>
    </row>
    <row r="769" spans="8:8" ht="12.75" customHeight="1" x14ac:dyDescent="0.25">
      <c r="H769" s="107"/>
    </row>
    <row r="770" spans="8:8" ht="12.75" customHeight="1" x14ac:dyDescent="0.25">
      <c r="H770" s="107"/>
    </row>
    <row r="771" spans="8:8" ht="12.75" customHeight="1" x14ac:dyDescent="0.25">
      <c r="H771" s="107"/>
    </row>
    <row r="772" spans="8:8" ht="12.75" customHeight="1" x14ac:dyDescent="0.25">
      <c r="H772" s="107"/>
    </row>
    <row r="773" spans="8:8" ht="12.75" customHeight="1" x14ac:dyDescent="0.25">
      <c r="H773" s="107"/>
    </row>
    <row r="774" spans="8:8" ht="12.75" customHeight="1" x14ac:dyDescent="0.25">
      <c r="H774" s="107"/>
    </row>
    <row r="775" spans="8:8" ht="12.75" customHeight="1" x14ac:dyDescent="0.25">
      <c r="H775" s="107"/>
    </row>
    <row r="776" spans="8:8" ht="12.75" customHeight="1" x14ac:dyDescent="0.25">
      <c r="H776" s="107"/>
    </row>
    <row r="777" spans="8:8" ht="12.75" customHeight="1" x14ac:dyDescent="0.25">
      <c r="H777" s="107"/>
    </row>
    <row r="778" spans="8:8" ht="12.75" customHeight="1" x14ac:dyDescent="0.25">
      <c r="H778" s="107"/>
    </row>
    <row r="779" spans="8:8" ht="12.75" customHeight="1" x14ac:dyDescent="0.25">
      <c r="H779" s="107"/>
    </row>
    <row r="780" spans="8:8" ht="12.75" customHeight="1" x14ac:dyDescent="0.25">
      <c r="H780" s="107"/>
    </row>
    <row r="781" spans="8:8" ht="12.75" customHeight="1" x14ac:dyDescent="0.25">
      <c r="H781" s="107"/>
    </row>
    <row r="782" spans="8:8" ht="12.75" customHeight="1" x14ac:dyDescent="0.25">
      <c r="H782" s="107"/>
    </row>
    <row r="783" spans="8:8" ht="12.75" customHeight="1" x14ac:dyDescent="0.25">
      <c r="H783" s="107"/>
    </row>
    <row r="784" spans="8:8" ht="12.75" customHeight="1" x14ac:dyDescent="0.25">
      <c r="H784" s="107"/>
    </row>
    <row r="785" spans="8:8" ht="12.75" customHeight="1" x14ac:dyDescent="0.25">
      <c r="H785" s="107"/>
    </row>
    <row r="786" spans="8:8" ht="12.75" customHeight="1" x14ac:dyDescent="0.25">
      <c r="H786" s="107"/>
    </row>
    <row r="787" spans="8:8" ht="12.75" customHeight="1" x14ac:dyDescent="0.25">
      <c r="H787" s="107"/>
    </row>
    <row r="788" spans="8:8" ht="12.75" customHeight="1" x14ac:dyDescent="0.25">
      <c r="H788" s="107"/>
    </row>
    <row r="789" spans="8:8" ht="12.75" customHeight="1" x14ac:dyDescent="0.25">
      <c r="H789" s="107"/>
    </row>
    <row r="790" spans="8:8" ht="12.75" customHeight="1" x14ac:dyDescent="0.25">
      <c r="H790" s="107"/>
    </row>
    <row r="791" spans="8:8" ht="12.75" customHeight="1" x14ac:dyDescent="0.25">
      <c r="H791" s="107"/>
    </row>
    <row r="792" spans="8:8" ht="12.75" customHeight="1" x14ac:dyDescent="0.25">
      <c r="H792" s="107"/>
    </row>
    <row r="793" spans="8:8" ht="12.75" customHeight="1" x14ac:dyDescent="0.25">
      <c r="H793" s="107"/>
    </row>
    <row r="794" spans="8:8" ht="12.75" customHeight="1" x14ac:dyDescent="0.25">
      <c r="H794" s="107"/>
    </row>
    <row r="795" spans="8:8" ht="12.75" customHeight="1" x14ac:dyDescent="0.25">
      <c r="H795" s="107"/>
    </row>
    <row r="796" spans="8:8" ht="12.75" customHeight="1" x14ac:dyDescent="0.25">
      <c r="H796" s="107"/>
    </row>
    <row r="797" spans="8:8" ht="12.75" customHeight="1" x14ac:dyDescent="0.25">
      <c r="H797" s="107"/>
    </row>
    <row r="798" spans="8:8" ht="12.75" customHeight="1" x14ac:dyDescent="0.25">
      <c r="H798" s="107"/>
    </row>
    <row r="799" spans="8:8" ht="12.75" customHeight="1" x14ac:dyDescent="0.25">
      <c r="H799" s="107"/>
    </row>
    <row r="800" spans="8:8" ht="12.75" customHeight="1" x14ac:dyDescent="0.25">
      <c r="H800" s="107"/>
    </row>
    <row r="801" spans="8:8" ht="12.75" customHeight="1" x14ac:dyDescent="0.25">
      <c r="H801" s="107"/>
    </row>
    <row r="802" spans="8:8" ht="12.75" customHeight="1" x14ac:dyDescent="0.25">
      <c r="H802" s="107"/>
    </row>
    <row r="803" spans="8:8" ht="12.75" customHeight="1" x14ac:dyDescent="0.25">
      <c r="H803" s="107"/>
    </row>
    <row r="804" spans="8:8" ht="12.75" customHeight="1" x14ac:dyDescent="0.25">
      <c r="H804" s="107"/>
    </row>
    <row r="805" spans="8:8" ht="12.75" customHeight="1" x14ac:dyDescent="0.25">
      <c r="H805" s="107"/>
    </row>
    <row r="806" spans="8:8" ht="12.75" customHeight="1" x14ac:dyDescent="0.25">
      <c r="H806" s="107"/>
    </row>
    <row r="807" spans="8:8" ht="12.75" customHeight="1" x14ac:dyDescent="0.25">
      <c r="H807" s="107"/>
    </row>
    <row r="808" spans="8:8" ht="12.75" customHeight="1" x14ac:dyDescent="0.25">
      <c r="H808" s="107"/>
    </row>
    <row r="809" spans="8:8" ht="12.75" customHeight="1" x14ac:dyDescent="0.25">
      <c r="H809" s="107"/>
    </row>
    <row r="810" spans="8:8" ht="12.75" customHeight="1" x14ac:dyDescent="0.25">
      <c r="H810" s="107"/>
    </row>
    <row r="811" spans="8:8" ht="12.75" customHeight="1" x14ac:dyDescent="0.25">
      <c r="H811" s="107"/>
    </row>
    <row r="812" spans="8:8" ht="12.75" customHeight="1" x14ac:dyDescent="0.25">
      <c r="H812" s="107"/>
    </row>
    <row r="813" spans="8:8" ht="12.75" customHeight="1" x14ac:dyDescent="0.25">
      <c r="H813" s="107"/>
    </row>
    <row r="814" spans="8:8" ht="12.75" customHeight="1" x14ac:dyDescent="0.25">
      <c r="H814" s="107"/>
    </row>
    <row r="815" spans="8:8" ht="12.75" customHeight="1" x14ac:dyDescent="0.25">
      <c r="H815" s="107"/>
    </row>
    <row r="816" spans="8:8" ht="12.75" customHeight="1" x14ac:dyDescent="0.25">
      <c r="H816" s="107"/>
    </row>
    <row r="817" spans="8:8" ht="12.75" customHeight="1" x14ac:dyDescent="0.25">
      <c r="H817" s="107"/>
    </row>
    <row r="818" spans="8:8" ht="12.75" customHeight="1" x14ac:dyDescent="0.25">
      <c r="H818" s="107"/>
    </row>
    <row r="819" spans="8:8" ht="12.75" customHeight="1" x14ac:dyDescent="0.25">
      <c r="H819" s="107"/>
    </row>
    <row r="820" spans="8:8" ht="12.75" customHeight="1" x14ac:dyDescent="0.25">
      <c r="H820" s="107"/>
    </row>
    <row r="821" spans="8:8" ht="12.75" customHeight="1" x14ac:dyDescent="0.25">
      <c r="H821" s="107"/>
    </row>
    <row r="822" spans="8:8" ht="12.75" customHeight="1" x14ac:dyDescent="0.25">
      <c r="H822" s="107"/>
    </row>
    <row r="823" spans="8:8" ht="12.75" customHeight="1" x14ac:dyDescent="0.25">
      <c r="H823" s="107"/>
    </row>
    <row r="824" spans="8:8" ht="12.75" customHeight="1" x14ac:dyDescent="0.25">
      <c r="H824" s="107"/>
    </row>
    <row r="825" spans="8:8" ht="12.75" customHeight="1" x14ac:dyDescent="0.25">
      <c r="H825" s="107"/>
    </row>
    <row r="826" spans="8:8" ht="12.75" customHeight="1" x14ac:dyDescent="0.25">
      <c r="H826" s="107"/>
    </row>
    <row r="827" spans="8:8" ht="12.75" customHeight="1" x14ac:dyDescent="0.25">
      <c r="H827" s="107"/>
    </row>
    <row r="828" spans="8:8" ht="12.75" customHeight="1" x14ac:dyDescent="0.25">
      <c r="H828" s="107"/>
    </row>
    <row r="829" spans="8:8" ht="12.75" customHeight="1" x14ac:dyDescent="0.25">
      <c r="H829" s="107"/>
    </row>
    <row r="830" spans="8:8" ht="12.75" customHeight="1" x14ac:dyDescent="0.25">
      <c r="H830" s="107"/>
    </row>
    <row r="831" spans="8:8" ht="12.75" customHeight="1" x14ac:dyDescent="0.25">
      <c r="H831" s="107"/>
    </row>
    <row r="832" spans="8:8" ht="12.75" customHeight="1" x14ac:dyDescent="0.25">
      <c r="H832" s="107"/>
    </row>
    <row r="833" spans="8:8" ht="12.75" customHeight="1" x14ac:dyDescent="0.25">
      <c r="H833" s="107"/>
    </row>
    <row r="834" spans="8:8" ht="12.75" customHeight="1" x14ac:dyDescent="0.25">
      <c r="H834" s="107"/>
    </row>
    <row r="835" spans="8:8" ht="12.75" customHeight="1" x14ac:dyDescent="0.25">
      <c r="H835" s="107"/>
    </row>
    <row r="836" spans="8:8" ht="12.75" customHeight="1" x14ac:dyDescent="0.25">
      <c r="H836" s="107"/>
    </row>
    <row r="837" spans="8:8" ht="12.75" customHeight="1" x14ac:dyDescent="0.25">
      <c r="H837" s="107"/>
    </row>
    <row r="838" spans="8:8" ht="12.75" customHeight="1" x14ac:dyDescent="0.25">
      <c r="H838" s="107"/>
    </row>
    <row r="839" spans="8:8" ht="12.75" customHeight="1" x14ac:dyDescent="0.25">
      <c r="H839" s="107"/>
    </row>
    <row r="840" spans="8:8" ht="12.75" customHeight="1" x14ac:dyDescent="0.25">
      <c r="H840" s="107"/>
    </row>
    <row r="841" spans="8:8" ht="12.75" customHeight="1" x14ac:dyDescent="0.25">
      <c r="H841" s="107"/>
    </row>
    <row r="842" spans="8:8" ht="12.75" customHeight="1" x14ac:dyDescent="0.25">
      <c r="H842" s="107"/>
    </row>
    <row r="843" spans="8:8" ht="12.75" customHeight="1" x14ac:dyDescent="0.25">
      <c r="H843" s="107"/>
    </row>
    <row r="844" spans="8:8" ht="12.75" customHeight="1" x14ac:dyDescent="0.25">
      <c r="H844" s="107"/>
    </row>
    <row r="845" spans="8:8" ht="12.75" customHeight="1" x14ac:dyDescent="0.25">
      <c r="H845" s="107"/>
    </row>
    <row r="846" spans="8:8" ht="12.75" customHeight="1" x14ac:dyDescent="0.25">
      <c r="H846" s="107"/>
    </row>
    <row r="847" spans="8:8" ht="12.75" customHeight="1" x14ac:dyDescent="0.25">
      <c r="H847" s="107"/>
    </row>
    <row r="848" spans="8:8" ht="12.75" customHeight="1" x14ac:dyDescent="0.25">
      <c r="H848" s="107"/>
    </row>
    <row r="849" spans="8:8" ht="12.75" customHeight="1" x14ac:dyDescent="0.25">
      <c r="H849" s="107"/>
    </row>
    <row r="850" spans="8:8" ht="12.75" customHeight="1" x14ac:dyDescent="0.25">
      <c r="H850" s="107"/>
    </row>
    <row r="851" spans="8:8" ht="12.75" customHeight="1" x14ac:dyDescent="0.25">
      <c r="H851" s="107"/>
    </row>
    <row r="852" spans="8:8" ht="12.75" customHeight="1" x14ac:dyDescent="0.25">
      <c r="H852" s="107"/>
    </row>
    <row r="853" spans="8:8" ht="12.75" customHeight="1" x14ac:dyDescent="0.25">
      <c r="H853" s="107"/>
    </row>
    <row r="854" spans="8:8" ht="12.75" customHeight="1" x14ac:dyDescent="0.25">
      <c r="H854" s="107"/>
    </row>
    <row r="855" spans="8:8" ht="12.75" customHeight="1" x14ac:dyDescent="0.25">
      <c r="H855" s="107"/>
    </row>
    <row r="856" spans="8:8" ht="12.75" customHeight="1" x14ac:dyDescent="0.25">
      <c r="H856" s="107"/>
    </row>
    <row r="857" spans="8:8" ht="12.75" customHeight="1" x14ac:dyDescent="0.25">
      <c r="H857" s="107"/>
    </row>
    <row r="858" spans="8:8" ht="12.75" customHeight="1" x14ac:dyDescent="0.25">
      <c r="H858" s="107"/>
    </row>
    <row r="859" spans="8:8" ht="12.75" customHeight="1" x14ac:dyDescent="0.25">
      <c r="H859" s="107"/>
    </row>
    <row r="860" spans="8:8" ht="12.75" customHeight="1" x14ac:dyDescent="0.25">
      <c r="H860" s="107"/>
    </row>
    <row r="861" spans="8:8" ht="12.75" customHeight="1" x14ac:dyDescent="0.25">
      <c r="H861" s="107"/>
    </row>
    <row r="862" spans="8:8" ht="12.75" customHeight="1" x14ac:dyDescent="0.25">
      <c r="H862" s="107"/>
    </row>
    <row r="863" spans="8:8" ht="12.75" customHeight="1" x14ac:dyDescent="0.25">
      <c r="H863" s="107"/>
    </row>
    <row r="864" spans="8:8" ht="12.75" customHeight="1" x14ac:dyDescent="0.25">
      <c r="H864" s="107"/>
    </row>
    <row r="865" spans="8:8" ht="12.75" customHeight="1" x14ac:dyDescent="0.25">
      <c r="H865" s="107"/>
    </row>
    <row r="866" spans="8:8" ht="12.75" customHeight="1" x14ac:dyDescent="0.25">
      <c r="H866" s="107"/>
    </row>
    <row r="867" spans="8:8" ht="12.75" customHeight="1" x14ac:dyDescent="0.25">
      <c r="H867" s="107"/>
    </row>
    <row r="868" spans="8:8" ht="12.75" customHeight="1" x14ac:dyDescent="0.25">
      <c r="H868" s="107"/>
    </row>
    <row r="869" spans="8:8" ht="12.75" customHeight="1" x14ac:dyDescent="0.25">
      <c r="H869" s="107"/>
    </row>
    <row r="870" spans="8:8" ht="12.75" customHeight="1" x14ac:dyDescent="0.25">
      <c r="H870" s="107"/>
    </row>
    <row r="871" spans="8:8" ht="12.75" customHeight="1" x14ac:dyDescent="0.25">
      <c r="H871" s="107"/>
    </row>
    <row r="872" spans="8:8" ht="12.75" customHeight="1" x14ac:dyDescent="0.25">
      <c r="H872" s="107"/>
    </row>
    <row r="873" spans="8:8" ht="12.75" customHeight="1" x14ac:dyDescent="0.25">
      <c r="H873" s="107"/>
    </row>
    <row r="874" spans="8:8" ht="12.75" customHeight="1" x14ac:dyDescent="0.25">
      <c r="H874" s="107"/>
    </row>
    <row r="875" spans="8:8" ht="12.75" customHeight="1" x14ac:dyDescent="0.25">
      <c r="H875" s="107"/>
    </row>
    <row r="876" spans="8:8" ht="12.75" customHeight="1" x14ac:dyDescent="0.25">
      <c r="H876" s="107"/>
    </row>
    <row r="877" spans="8:8" ht="12.75" customHeight="1" x14ac:dyDescent="0.25">
      <c r="H877" s="107"/>
    </row>
    <row r="878" spans="8:8" ht="12.75" customHeight="1" x14ac:dyDescent="0.25">
      <c r="H878" s="107"/>
    </row>
    <row r="879" spans="8:8" ht="12.75" customHeight="1" x14ac:dyDescent="0.25">
      <c r="H879" s="107"/>
    </row>
    <row r="880" spans="8:8" ht="12.75" customHeight="1" x14ac:dyDescent="0.25">
      <c r="H880" s="107"/>
    </row>
    <row r="881" spans="8:8" ht="12.75" customHeight="1" x14ac:dyDescent="0.25">
      <c r="H881" s="107"/>
    </row>
    <row r="882" spans="8:8" ht="12.75" customHeight="1" x14ac:dyDescent="0.25">
      <c r="H882" s="107"/>
    </row>
    <row r="883" spans="8:8" ht="12.75" customHeight="1" x14ac:dyDescent="0.25">
      <c r="H883" s="107"/>
    </row>
    <row r="884" spans="8:8" ht="12.75" customHeight="1" x14ac:dyDescent="0.25">
      <c r="H884" s="107"/>
    </row>
    <row r="885" spans="8:8" ht="12.75" customHeight="1" x14ac:dyDescent="0.25">
      <c r="H885" s="107"/>
    </row>
    <row r="886" spans="8:8" ht="12.75" customHeight="1" x14ac:dyDescent="0.25">
      <c r="H886" s="107"/>
    </row>
    <row r="887" spans="8:8" ht="12.75" customHeight="1" x14ac:dyDescent="0.25">
      <c r="H887" s="107"/>
    </row>
    <row r="888" spans="8:8" ht="12.75" customHeight="1" x14ac:dyDescent="0.25">
      <c r="H888" s="107"/>
    </row>
    <row r="889" spans="8:8" ht="12.75" customHeight="1" x14ac:dyDescent="0.25">
      <c r="H889" s="107"/>
    </row>
    <row r="890" spans="8:8" ht="12.75" customHeight="1" x14ac:dyDescent="0.25">
      <c r="H890" s="107"/>
    </row>
    <row r="891" spans="8:8" ht="12.75" customHeight="1" x14ac:dyDescent="0.25">
      <c r="H891" s="107"/>
    </row>
    <row r="892" spans="8:8" ht="12.75" customHeight="1" x14ac:dyDescent="0.25">
      <c r="H892" s="107"/>
    </row>
    <row r="893" spans="8:8" ht="12.75" customHeight="1" x14ac:dyDescent="0.25">
      <c r="H893" s="107"/>
    </row>
    <row r="894" spans="8:8" ht="12.75" customHeight="1" x14ac:dyDescent="0.25">
      <c r="H894" s="107"/>
    </row>
    <row r="895" spans="8:8" ht="12.75" customHeight="1" x14ac:dyDescent="0.25">
      <c r="H895" s="107"/>
    </row>
    <row r="896" spans="8:8" ht="12.75" customHeight="1" x14ac:dyDescent="0.25">
      <c r="H896" s="107"/>
    </row>
    <row r="897" spans="8:8" ht="12.75" customHeight="1" x14ac:dyDescent="0.25">
      <c r="H897" s="107"/>
    </row>
    <row r="898" spans="8:8" ht="12.75" customHeight="1" x14ac:dyDescent="0.25">
      <c r="H898" s="107"/>
    </row>
    <row r="899" spans="8:8" ht="12.75" customHeight="1" x14ac:dyDescent="0.25">
      <c r="H899" s="107"/>
    </row>
    <row r="900" spans="8:8" ht="12.75" customHeight="1" x14ac:dyDescent="0.25">
      <c r="H900" s="107"/>
    </row>
    <row r="901" spans="8:8" ht="12.75" customHeight="1" x14ac:dyDescent="0.25">
      <c r="H901" s="107"/>
    </row>
    <row r="902" spans="8:8" ht="12.75" customHeight="1" x14ac:dyDescent="0.25">
      <c r="H902" s="107"/>
    </row>
    <row r="903" spans="8:8" ht="12.75" customHeight="1" x14ac:dyDescent="0.25">
      <c r="H903" s="107"/>
    </row>
    <row r="904" spans="8:8" ht="12.75" customHeight="1" x14ac:dyDescent="0.25">
      <c r="H904" s="107"/>
    </row>
    <row r="905" spans="8:8" ht="12.75" customHeight="1" x14ac:dyDescent="0.25">
      <c r="H905" s="107"/>
    </row>
    <row r="906" spans="8:8" ht="12.75" customHeight="1" x14ac:dyDescent="0.25">
      <c r="H906" s="107"/>
    </row>
    <row r="907" spans="8:8" ht="12.75" customHeight="1" x14ac:dyDescent="0.25">
      <c r="H907" s="107"/>
    </row>
    <row r="908" spans="8:8" ht="12.75" customHeight="1" x14ac:dyDescent="0.25">
      <c r="H908" s="107"/>
    </row>
    <row r="909" spans="8:8" ht="12.75" customHeight="1" x14ac:dyDescent="0.25">
      <c r="H909" s="107"/>
    </row>
    <row r="910" spans="8:8" ht="12.75" customHeight="1" x14ac:dyDescent="0.25">
      <c r="H910" s="107"/>
    </row>
    <row r="911" spans="8:8" ht="12.75" customHeight="1" x14ac:dyDescent="0.25">
      <c r="H911" s="107"/>
    </row>
    <row r="912" spans="8:8" ht="12.75" customHeight="1" x14ac:dyDescent="0.25">
      <c r="H912" s="107"/>
    </row>
    <row r="913" spans="8:8" ht="12.75" customHeight="1" x14ac:dyDescent="0.25">
      <c r="H913" s="107"/>
    </row>
    <row r="914" spans="8:8" ht="12.75" customHeight="1" x14ac:dyDescent="0.25">
      <c r="H914" s="107"/>
    </row>
    <row r="915" spans="8:8" ht="12.75" customHeight="1" x14ac:dyDescent="0.25">
      <c r="H915" s="107"/>
    </row>
    <row r="916" spans="8:8" ht="12.75" customHeight="1" x14ac:dyDescent="0.25">
      <c r="H916" s="107"/>
    </row>
    <row r="917" spans="8:8" ht="12.75" customHeight="1" x14ac:dyDescent="0.25">
      <c r="H917" s="107"/>
    </row>
    <row r="918" spans="8:8" ht="12.75" customHeight="1" x14ac:dyDescent="0.25">
      <c r="H918" s="107"/>
    </row>
    <row r="919" spans="8:8" ht="12.75" customHeight="1" x14ac:dyDescent="0.25">
      <c r="H919" s="107"/>
    </row>
    <row r="920" spans="8:8" ht="12.75" customHeight="1" x14ac:dyDescent="0.25">
      <c r="H920" s="107"/>
    </row>
    <row r="921" spans="8:8" ht="12.75" customHeight="1" x14ac:dyDescent="0.25">
      <c r="H921" s="107"/>
    </row>
    <row r="922" spans="8:8" ht="12.75" customHeight="1" x14ac:dyDescent="0.25">
      <c r="H922" s="107"/>
    </row>
    <row r="923" spans="8:8" ht="12.75" customHeight="1" x14ac:dyDescent="0.25">
      <c r="H923" s="107"/>
    </row>
    <row r="924" spans="8:8" ht="12.75" customHeight="1" x14ac:dyDescent="0.25">
      <c r="H924" s="107"/>
    </row>
    <row r="925" spans="8:8" ht="12.75" customHeight="1" x14ac:dyDescent="0.25">
      <c r="H925" s="107"/>
    </row>
    <row r="926" spans="8:8" ht="12.75" customHeight="1" x14ac:dyDescent="0.25">
      <c r="H926" s="107"/>
    </row>
    <row r="927" spans="8:8" ht="12.75" customHeight="1" x14ac:dyDescent="0.25">
      <c r="H927" s="107"/>
    </row>
    <row r="928" spans="8:8" ht="12.75" customHeight="1" x14ac:dyDescent="0.25">
      <c r="H928" s="107"/>
    </row>
    <row r="929" spans="8:8" ht="12.75" customHeight="1" x14ac:dyDescent="0.25">
      <c r="H929" s="107"/>
    </row>
    <row r="930" spans="8:8" ht="12.75" customHeight="1" x14ac:dyDescent="0.25">
      <c r="H930" s="107"/>
    </row>
    <row r="931" spans="8:8" ht="12.75" customHeight="1" x14ac:dyDescent="0.25">
      <c r="H931" s="107"/>
    </row>
    <row r="932" spans="8:8" ht="12.75" customHeight="1" x14ac:dyDescent="0.25">
      <c r="H932" s="107"/>
    </row>
    <row r="933" spans="8:8" ht="12.75" customHeight="1" x14ac:dyDescent="0.25">
      <c r="H933" s="107"/>
    </row>
    <row r="934" spans="8:8" ht="12.75" customHeight="1" x14ac:dyDescent="0.25">
      <c r="H934" s="107"/>
    </row>
    <row r="935" spans="8:8" ht="12.75" customHeight="1" x14ac:dyDescent="0.25">
      <c r="H935" s="107"/>
    </row>
    <row r="936" spans="8:8" ht="12.75" customHeight="1" x14ac:dyDescent="0.25">
      <c r="H936" s="107"/>
    </row>
    <row r="937" spans="8:8" ht="12.75" customHeight="1" x14ac:dyDescent="0.25">
      <c r="H937" s="107"/>
    </row>
    <row r="938" spans="8:8" ht="12.75" customHeight="1" x14ac:dyDescent="0.25">
      <c r="H938" s="107"/>
    </row>
    <row r="939" spans="8:8" ht="12.75" customHeight="1" x14ac:dyDescent="0.25">
      <c r="H939" s="107"/>
    </row>
    <row r="940" spans="8:8" ht="12.75" customHeight="1" x14ac:dyDescent="0.25">
      <c r="H940" s="107"/>
    </row>
    <row r="941" spans="8:8" ht="12.75" customHeight="1" x14ac:dyDescent="0.25">
      <c r="H941" s="107"/>
    </row>
    <row r="942" spans="8:8" ht="12.75" customHeight="1" x14ac:dyDescent="0.25">
      <c r="H942" s="107"/>
    </row>
    <row r="943" spans="8:8" ht="12.75" customHeight="1" x14ac:dyDescent="0.25">
      <c r="H943" s="107"/>
    </row>
    <row r="944" spans="8:8" ht="12.75" customHeight="1" x14ac:dyDescent="0.25">
      <c r="H944" s="107"/>
    </row>
    <row r="945" spans="8:8" ht="12.75" customHeight="1" x14ac:dyDescent="0.25">
      <c r="H945" s="107"/>
    </row>
    <row r="946" spans="8:8" ht="12.75" customHeight="1" x14ac:dyDescent="0.25">
      <c r="H946" s="107"/>
    </row>
    <row r="947" spans="8:8" ht="12.75" customHeight="1" x14ac:dyDescent="0.25">
      <c r="H947" s="107"/>
    </row>
    <row r="948" spans="8:8" ht="12.75" customHeight="1" x14ac:dyDescent="0.25">
      <c r="H948" s="107"/>
    </row>
    <row r="949" spans="8:8" ht="12.75" customHeight="1" x14ac:dyDescent="0.25">
      <c r="H949" s="107"/>
    </row>
    <row r="950" spans="8:8" ht="12.75" customHeight="1" x14ac:dyDescent="0.25">
      <c r="H950" s="107"/>
    </row>
    <row r="951" spans="8:8" ht="12.75" customHeight="1" x14ac:dyDescent="0.25">
      <c r="H951" s="107"/>
    </row>
    <row r="952" spans="8:8" ht="12.75" customHeight="1" x14ac:dyDescent="0.25">
      <c r="H952" s="107"/>
    </row>
    <row r="953" spans="8:8" ht="12.75" customHeight="1" x14ac:dyDescent="0.25">
      <c r="H953" s="107"/>
    </row>
    <row r="954" spans="8:8" ht="12.75" customHeight="1" x14ac:dyDescent="0.25">
      <c r="H954" s="107"/>
    </row>
    <row r="955" spans="8:8" ht="12.75" customHeight="1" x14ac:dyDescent="0.25">
      <c r="H955" s="107"/>
    </row>
    <row r="956" spans="8:8" ht="12.75" customHeight="1" x14ac:dyDescent="0.25">
      <c r="H956" s="107"/>
    </row>
    <row r="957" spans="8:8" ht="12.75" customHeight="1" x14ac:dyDescent="0.25">
      <c r="H957" s="107"/>
    </row>
    <row r="958" spans="8:8" ht="12.75" customHeight="1" x14ac:dyDescent="0.25">
      <c r="H958" s="107"/>
    </row>
    <row r="959" spans="8:8" ht="12.75" customHeight="1" x14ac:dyDescent="0.25">
      <c r="H959" s="107"/>
    </row>
    <row r="960" spans="8:8" ht="12.75" customHeight="1" x14ac:dyDescent="0.25">
      <c r="H960" s="107"/>
    </row>
    <row r="961" spans="8:8" ht="12.75" customHeight="1" x14ac:dyDescent="0.25">
      <c r="H961" s="107"/>
    </row>
    <row r="962" spans="8:8" ht="12.75" customHeight="1" x14ac:dyDescent="0.25">
      <c r="H962" s="107"/>
    </row>
    <row r="963" spans="8:8" ht="12.75" customHeight="1" x14ac:dyDescent="0.25">
      <c r="H963" s="107"/>
    </row>
    <row r="964" spans="8:8" ht="12.75" customHeight="1" x14ac:dyDescent="0.25">
      <c r="H964" s="107"/>
    </row>
    <row r="965" spans="8:8" ht="12.75" customHeight="1" x14ac:dyDescent="0.25">
      <c r="H965" s="107"/>
    </row>
    <row r="966" spans="8:8" ht="12.75" customHeight="1" x14ac:dyDescent="0.25">
      <c r="H966" s="107"/>
    </row>
    <row r="967" spans="8:8" ht="12.75" customHeight="1" x14ac:dyDescent="0.25">
      <c r="H967" s="107"/>
    </row>
    <row r="968" spans="8:8" ht="12.75" customHeight="1" x14ac:dyDescent="0.25">
      <c r="H968" s="107"/>
    </row>
    <row r="969" spans="8:8" ht="12.75" customHeight="1" x14ac:dyDescent="0.25">
      <c r="H969" s="107"/>
    </row>
    <row r="970" spans="8:8" ht="12.75" customHeight="1" x14ac:dyDescent="0.25">
      <c r="H970" s="107"/>
    </row>
    <row r="971" spans="8:8" ht="12.75" customHeight="1" x14ac:dyDescent="0.25">
      <c r="H971" s="107"/>
    </row>
    <row r="972" spans="8:8" ht="12.75" customHeight="1" x14ac:dyDescent="0.25">
      <c r="H972" s="107"/>
    </row>
    <row r="973" spans="8:8" ht="12.75" customHeight="1" x14ac:dyDescent="0.25">
      <c r="H973" s="107"/>
    </row>
    <row r="974" spans="8:8" ht="12.75" customHeight="1" x14ac:dyDescent="0.25">
      <c r="H974" s="107"/>
    </row>
    <row r="975" spans="8:8" ht="12.75" customHeight="1" x14ac:dyDescent="0.25">
      <c r="H975" s="107"/>
    </row>
    <row r="976" spans="8:8" ht="12.75" customHeight="1" x14ac:dyDescent="0.25">
      <c r="H976" s="107"/>
    </row>
    <row r="977" spans="8:8" ht="12.75" customHeight="1" x14ac:dyDescent="0.25">
      <c r="H977" s="107"/>
    </row>
    <row r="978" spans="8:8" ht="12.75" customHeight="1" x14ac:dyDescent="0.25">
      <c r="H978" s="107"/>
    </row>
    <row r="979" spans="8:8" ht="12.75" customHeight="1" x14ac:dyDescent="0.25">
      <c r="H979" s="107"/>
    </row>
    <row r="980" spans="8:8" ht="12.75" customHeight="1" x14ac:dyDescent="0.25">
      <c r="H980" s="107"/>
    </row>
    <row r="981" spans="8:8" ht="12.75" customHeight="1" x14ac:dyDescent="0.25">
      <c r="H981" s="107"/>
    </row>
    <row r="982" spans="8:8" ht="12.75" customHeight="1" x14ac:dyDescent="0.25">
      <c r="H982" s="107"/>
    </row>
    <row r="983" spans="8:8" ht="12.75" customHeight="1" x14ac:dyDescent="0.25">
      <c r="H983" s="107"/>
    </row>
    <row r="984" spans="8:8" ht="12.75" customHeight="1" x14ac:dyDescent="0.25">
      <c r="H984" s="107"/>
    </row>
    <row r="985" spans="8:8" ht="12.75" customHeight="1" x14ac:dyDescent="0.25">
      <c r="H985" s="107"/>
    </row>
    <row r="986" spans="8:8" ht="12.75" customHeight="1" x14ac:dyDescent="0.25">
      <c r="H986" s="107"/>
    </row>
    <row r="987" spans="8:8" ht="12.75" customHeight="1" x14ac:dyDescent="0.25">
      <c r="H987" s="107"/>
    </row>
    <row r="988" spans="8:8" ht="12.75" customHeight="1" x14ac:dyDescent="0.25">
      <c r="H988" s="107"/>
    </row>
    <row r="989" spans="8:8" ht="12.75" customHeight="1" x14ac:dyDescent="0.25">
      <c r="H989" s="107"/>
    </row>
    <row r="990" spans="8:8" ht="12.75" customHeight="1" x14ac:dyDescent="0.25">
      <c r="H990" s="107"/>
    </row>
    <row r="991" spans="8:8" ht="12.75" customHeight="1" x14ac:dyDescent="0.25">
      <c r="H991" s="107"/>
    </row>
    <row r="992" spans="8:8" ht="12.75" customHeight="1" x14ac:dyDescent="0.25">
      <c r="H992" s="107"/>
    </row>
    <row r="993" spans="8:8" ht="12.75" customHeight="1" x14ac:dyDescent="0.25">
      <c r="H993" s="107"/>
    </row>
    <row r="994" spans="8:8" ht="12.75" customHeight="1" x14ac:dyDescent="0.25">
      <c r="H994" s="107"/>
    </row>
    <row r="995" spans="8:8" ht="12.75" customHeight="1" x14ac:dyDescent="0.25">
      <c r="H995" s="107"/>
    </row>
    <row r="996" spans="8:8" ht="12.75" customHeight="1" x14ac:dyDescent="0.25">
      <c r="H996" s="107"/>
    </row>
    <row r="997" spans="8:8" ht="12.75" customHeight="1" x14ac:dyDescent="0.25">
      <c r="H997" s="107"/>
    </row>
    <row r="998" spans="8:8" ht="12.75" customHeight="1" x14ac:dyDescent="0.25">
      <c r="H998" s="107"/>
    </row>
    <row r="999" spans="8:8" ht="12.75" customHeight="1" x14ac:dyDescent="0.25">
      <c r="H999" s="107"/>
    </row>
  </sheetData>
  <mergeCells count="5">
    <mergeCell ref="A1:K1"/>
    <mergeCell ref="A2:K2"/>
    <mergeCell ref="A3:K3"/>
    <mergeCell ref="A46:K46"/>
    <mergeCell ref="A47:K47"/>
  </mergeCells>
  <pageMargins left="0.78740157480314965" right="0.78740157480314965" top="0.98425196850393704" bottom="0.98425196850393704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000"/>
  <sheetViews>
    <sheetView workbookViewId="0">
      <selection activeCell="K10" sqref="K10"/>
    </sheetView>
  </sheetViews>
  <sheetFormatPr baseColWidth="10" defaultColWidth="12.54296875" defaultRowHeight="15" customHeight="1" x14ac:dyDescent="0.25"/>
  <cols>
    <col min="1" max="1" width="7.7265625" customWidth="1"/>
    <col min="2" max="2" width="0.7265625" customWidth="1"/>
    <col min="3" max="3" width="17.7265625" customWidth="1"/>
    <col min="4" max="6" width="6.7265625" customWidth="1"/>
    <col min="7" max="7" width="8.7265625" customWidth="1"/>
    <col min="8" max="12" width="6.7265625" customWidth="1"/>
    <col min="13" max="13" width="8.7265625" customWidth="1"/>
    <col min="14" max="14" width="9.7265625" customWidth="1"/>
    <col min="15" max="15" width="6.7265625" customWidth="1"/>
    <col min="16" max="16" width="12" customWidth="1"/>
    <col min="17" max="17" width="1" customWidth="1"/>
    <col min="18" max="26" width="11.453125" customWidth="1"/>
  </cols>
  <sheetData>
    <row r="1" spans="1:21" ht="12.75" customHeight="1" x14ac:dyDescent="0.25"/>
    <row r="2" spans="1:21" ht="12.75" customHeight="1" x14ac:dyDescent="0.25">
      <c r="C2" s="174" t="s">
        <v>0</v>
      </c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6"/>
      <c r="Q2" s="67"/>
    </row>
    <row r="3" spans="1:21" ht="12.75" customHeight="1" x14ac:dyDescent="0.6">
      <c r="C3" s="177"/>
      <c r="D3" s="178"/>
      <c r="E3" s="178"/>
      <c r="F3" s="178"/>
      <c r="G3" s="178"/>
      <c r="H3" s="178"/>
      <c r="I3" s="178"/>
      <c r="J3" s="178"/>
      <c r="K3" s="178"/>
      <c r="L3" s="178"/>
      <c r="M3" s="178"/>
    </row>
    <row r="4" spans="1:21" ht="4.5" customHeight="1" x14ac:dyDescent="0.25">
      <c r="B4" s="68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8"/>
    </row>
    <row r="5" spans="1:21" ht="25.5" customHeight="1" x14ac:dyDescent="0.45">
      <c r="B5" s="70"/>
      <c r="C5" s="71" t="s">
        <v>110</v>
      </c>
      <c r="D5" s="72" t="s">
        <v>111</v>
      </c>
      <c r="E5" s="72" t="s">
        <v>112</v>
      </c>
      <c r="F5" s="72" t="s">
        <v>113</v>
      </c>
      <c r="G5" s="72" t="s">
        <v>114</v>
      </c>
      <c r="H5" s="72" t="s">
        <v>13</v>
      </c>
      <c r="I5" s="72" t="s">
        <v>12</v>
      </c>
      <c r="J5" s="72" t="s">
        <v>9</v>
      </c>
      <c r="K5" s="72" t="s">
        <v>10</v>
      </c>
      <c r="L5" s="72" t="s">
        <v>11</v>
      </c>
      <c r="M5" s="72" t="s">
        <v>15</v>
      </c>
      <c r="N5" s="72" t="s">
        <v>115</v>
      </c>
      <c r="O5" s="72" t="s">
        <v>116</v>
      </c>
      <c r="P5" s="73" t="s">
        <v>117</v>
      </c>
      <c r="Q5" s="70"/>
    </row>
    <row r="6" spans="1:21" ht="4.5" customHeight="1" x14ac:dyDescent="0.25">
      <c r="B6" s="7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21" ht="19.5" customHeight="1" x14ac:dyDescent="0.45">
      <c r="A7" s="74" t="s">
        <v>118</v>
      </c>
      <c r="B7" s="70"/>
      <c r="C7" s="112" t="s">
        <v>36</v>
      </c>
      <c r="D7" s="75">
        <v>11</v>
      </c>
      <c r="E7" s="75">
        <v>1</v>
      </c>
      <c r="F7" s="75">
        <v>0</v>
      </c>
      <c r="G7" s="76">
        <f>'Stats générales'!M54</f>
        <v>0.53018372703412076</v>
      </c>
      <c r="H7" s="75">
        <f>('Stats générales'!L54)</f>
        <v>135</v>
      </c>
      <c r="I7" s="75">
        <v>65</v>
      </c>
      <c r="J7" s="75">
        <f>'Stats générales'!H54</f>
        <v>38</v>
      </c>
      <c r="K7" s="75">
        <f>'Stats générales'!I54</f>
        <v>20</v>
      </c>
      <c r="L7" s="75">
        <f>'Stats générales'!J54</f>
        <v>3</v>
      </c>
      <c r="M7" s="75">
        <f>'Stats générales'!N54</f>
        <v>472</v>
      </c>
      <c r="N7" s="76">
        <f>'Stats générales'!P54</f>
        <v>0.75853018372703407</v>
      </c>
      <c r="O7" s="77">
        <f>H7-I7</f>
        <v>70</v>
      </c>
      <c r="P7" s="113"/>
      <c r="Q7" s="70"/>
      <c r="S7" s="78" t="s">
        <v>119</v>
      </c>
    </row>
    <row r="8" spans="1:21" ht="19.5" customHeight="1" x14ac:dyDescent="0.45">
      <c r="A8" s="74" t="s">
        <v>113</v>
      </c>
      <c r="B8" s="70"/>
      <c r="C8" s="112" t="s">
        <v>125</v>
      </c>
      <c r="D8" s="75">
        <v>6</v>
      </c>
      <c r="E8" s="75">
        <v>0</v>
      </c>
      <c r="F8" s="75">
        <v>6</v>
      </c>
      <c r="G8" s="76">
        <f>'Stats générales'!M154</f>
        <v>0.5730337078651685</v>
      </c>
      <c r="H8" s="75">
        <f>('Stats générales'!L154)</f>
        <v>119</v>
      </c>
      <c r="I8" s="75">
        <v>93</v>
      </c>
      <c r="J8" s="75">
        <f>'Stats générales'!H154</f>
        <v>22</v>
      </c>
      <c r="K8" s="75">
        <f>'Stats générales'!I154</f>
        <v>9</v>
      </c>
      <c r="L8" s="75">
        <f>'Stats générales'!J154</f>
        <v>5</v>
      </c>
      <c r="M8" s="75">
        <f>'Stats générales'!N154</f>
        <v>442</v>
      </c>
      <c r="N8" s="76">
        <f>'Stats générales'!P154</f>
        <v>0.72752808988764039</v>
      </c>
      <c r="O8" s="77">
        <f>H8-I8</f>
        <v>26</v>
      </c>
      <c r="P8" s="113"/>
      <c r="Q8" s="70"/>
      <c r="S8" s="78" t="s">
        <v>120</v>
      </c>
    </row>
    <row r="9" spans="1:21" ht="19.5" customHeight="1" x14ac:dyDescent="0.45">
      <c r="A9" s="74" t="s">
        <v>121</v>
      </c>
      <c r="B9" s="70"/>
      <c r="C9" s="112" t="s">
        <v>123</v>
      </c>
      <c r="D9" s="75">
        <v>7</v>
      </c>
      <c r="E9" s="75">
        <v>1</v>
      </c>
      <c r="F9" s="75">
        <v>4</v>
      </c>
      <c r="G9" s="76">
        <f>'Stats générales'!M23</f>
        <v>0.56979405034324948</v>
      </c>
      <c r="H9" s="75">
        <f>('Stats générales'!L23)</f>
        <v>135</v>
      </c>
      <c r="I9" s="75">
        <v>125</v>
      </c>
      <c r="J9" s="75">
        <f>'Stats générales'!H23</f>
        <v>30</v>
      </c>
      <c r="K9" s="75">
        <f>'Stats générales'!I23</f>
        <v>7</v>
      </c>
      <c r="L9" s="75">
        <f>'Stats générales'!J23</f>
        <v>13</v>
      </c>
      <c r="M9" s="75">
        <f>'Stats générales'!N23</f>
        <v>519</v>
      </c>
      <c r="N9" s="76">
        <f>'Stats générales'!P23</f>
        <v>0.7597254004576659</v>
      </c>
      <c r="O9" s="77">
        <f>H9-I9</f>
        <v>10</v>
      </c>
      <c r="P9" s="113"/>
      <c r="Q9" s="70"/>
      <c r="S9" s="78" t="s">
        <v>124</v>
      </c>
      <c r="T9" s="79"/>
      <c r="U9" s="79"/>
    </row>
    <row r="10" spans="1:21" ht="19.5" customHeight="1" x14ac:dyDescent="0.45">
      <c r="A10" s="74" t="s">
        <v>121</v>
      </c>
      <c r="B10" s="70"/>
      <c r="C10" s="112" t="s">
        <v>66</v>
      </c>
      <c r="D10" s="75">
        <v>5</v>
      </c>
      <c r="E10" s="75">
        <v>0</v>
      </c>
      <c r="F10" s="75">
        <v>7</v>
      </c>
      <c r="G10" s="76">
        <f>'Stats générales'!M126</f>
        <v>0.51752021563342321</v>
      </c>
      <c r="H10" s="75">
        <f>('Stats générales'!L126)</f>
        <v>93</v>
      </c>
      <c r="I10" s="75">
        <v>117</v>
      </c>
      <c r="J10" s="75">
        <f>'Stats générales'!H126</f>
        <v>26</v>
      </c>
      <c r="K10" s="75">
        <f>'Stats générales'!I126</f>
        <v>12</v>
      </c>
      <c r="L10" s="75">
        <f>'Stats générales'!J126</f>
        <v>8</v>
      </c>
      <c r="M10" s="75">
        <f>'Stats générales'!N126</f>
        <v>378</v>
      </c>
      <c r="N10" s="76">
        <f>'Stats générales'!P126</f>
        <v>0.71698113207547165</v>
      </c>
      <c r="O10" s="77">
        <f>H10-I10</f>
        <v>-24</v>
      </c>
      <c r="P10" s="113"/>
      <c r="Q10" s="70"/>
      <c r="S10" s="78" t="s">
        <v>122</v>
      </c>
    </row>
    <row r="11" spans="1:21" ht="19.5" customHeight="1" x14ac:dyDescent="0.45">
      <c r="A11" s="74" t="s">
        <v>121</v>
      </c>
      <c r="B11" s="70"/>
      <c r="C11" s="80" t="s">
        <v>51</v>
      </c>
      <c r="D11" s="81">
        <v>0</v>
      </c>
      <c r="E11" s="81">
        <v>0</v>
      </c>
      <c r="F11" s="81">
        <v>12</v>
      </c>
      <c r="G11" s="82">
        <f>'Stats générales'!M85</f>
        <v>0.42805755395683454</v>
      </c>
      <c r="H11" s="81">
        <f>('Stats générales'!L85)</f>
        <v>58</v>
      </c>
      <c r="I11" s="81">
        <v>181</v>
      </c>
      <c r="J11" s="81">
        <f>'Stats générales'!H85</f>
        <v>23</v>
      </c>
      <c r="K11" s="81">
        <f>'Stats générales'!I85</f>
        <v>4</v>
      </c>
      <c r="L11" s="81">
        <f>'Stats générales'!J85</f>
        <v>5</v>
      </c>
      <c r="M11" s="81">
        <f>'Stats générales'!N85</f>
        <v>235</v>
      </c>
      <c r="N11" s="82">
        <f>'Stats générales'!P85</f>
        <v>0.59352517985611508</v>
      </c>
      <c r="O11" s="83">
        <f>H11-I11</f>
        <v>-123</v>
      </c>
      <c r="P11" s="84"/>
      <c r="Q11" s="70"/>
      <c r="T11" s="79"/>
      <c r="U11" s="79"/>
    </row>
    <row r="12" spans="1:21" ht="19.5" customHeight="1" x14ac:dyDescent="0.45">
      <c r="A12" s="74" t="s">
        <v>121</v>
      </c>
      <c r="B12" s="70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  <c r="P12" s="117"/>
      <c r="Q12" s="70"/>
      <c r="T12" s="79"/>
      <c r="U12" s="79"/>
    </row>
    <row r="13" spans="1:21" ht="3.75" hidden="1" customHeight="1" x14ac:dyDescent="0.45">
      <c r="B13" s="70"/>
      <c r="O13" s="85">
        <f>SUM(O7:O12)</f>
        <v>-41</v>
      </c>
      <c r="Q13" s="70"/>
    </row>
    <row r="14" spans="1:21" ht="12.75" hidden="1" customHeight="1" x14ac:dyDescent="0.25">
      <c r="B14" s="70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70"/>
    </row>
    <row r="15" spans="1:21" ht="4.5" customHeight="1" x14ac:dyDescent="0.6">
      <c r="B15" s="86"/>
      <c r="C15" s="177" t="s">
        <v>126</v>
      </c>
      <c r="D15" s="178"/>
      <c r="E15" s="178"/>
      <c r="F15" s="178"/>
      <c r="G15" s="178"/>
      <c r="H15" s="178"/>
      <c r="I15" s="178"/>
      <c r="J15" s="178"/>
      <c r="K15" s="178"/>
      <c r="L15" s="105"/>
      <c r="M15" s="105"/>
      <c r="Q15" s="86"/>
    </row>
    <row r="16" spans="1:21" ht="12.75" customHeight="1" x14ac:dyDescent="0.3">
      <c r="D16" s="179" t="s">
        <v>127</v>
      </c>
      <c r="E16" s="176"/>
      <c r="G16" s="179" t="s">
        <v>128</v>
      </c>
      <c r="H16" s="176"/>
      <c r="J16" s="180" t="s">
        <v>129</v>
      </c>
      <c r="K16" s="181"/>
      <c r="M16" s="179" t="s">
        <v>130</v>
      </c>
      <c r="N16" s="176"/>
      <c r="T16" s="79"/>
      <c r="U16" s="79"/>
    </row>
    <row r="17" spans="1:20" ht="12.75" customHeight="1" x14ac:dyDescent="0.3">
      <c r="A17" s="78" t="s">
        <v>131</v>
      </c>
      <c r="B17" s="78"/>
      <c r="D17" s="116"/>
      <c r="E17" s="116"/>
      <c r="F17" s="118"/>
      <c r="G17" s="87"/>
      <c r="H17" s="119"/>
      <c r="I17" s="118"/>
      <c r="J17" s="88"/>
      <c r="K17" s="88"/>
      <c r="M17" s="172" t="s">
        <v>132</v>
      </c>
      <c r="N17" s="173"/>
      <c r="P17" s="120" t="s">
        <v>133</v>
      </c>
      <c r="Q17" s="120"/>
    </row>
    <row r="18" spans="1:20" ht="12.75" customHeight="1" x14ac:dyDescent="0.3">
      <c r="A18" s="74">
        <v>1</v>
      </c>
      <c r="B18" s="74"/>
      <c r="C18" s="89">
        <v>45789</v>
      </c>
      <c r="D18" s="90" t="s">
        <v>134</v>
      </c>
      <c r="E18" s="119" t="s">
        <v>135</v>
      </c>
      <c r="F18" s="118"/>
      <c r="G18" s="136" t="s">
        <v>180</v>
      </c>
      <c r="H18" s="142" t="s">
        <v>181</v>
      </c>
      <c r="I18" s="118"/>
      <c r="J18" s="136" t="s">
        <v>168</v>
      </c>
      <c r="K18" s="137" t="s">
        <v>189</v>
      </c>
      <c r="M18" s="172" t="s">
        <v>132</v>
      </c>
      <c r="N18" s="173"/>
    </row>
    <row r="19" spans="1:20" ht="12.75" customHeight="1" x14ac:dyDescent="0.3">
      <c r="A19" s="121">
        <v>2</v>
      </c>
      <c r="B19" s="121"/>
      <c r="C19" s="122">
        <v>45803</v>
      </c>
      <c r="D19" s="92" t="s">
        <v>137</v>
      </c>
      <c r="E19" s="119" t="s">
        <v>138</v>
      </c>
      <c r="F19" s="118"/>
      <c r="G19" s="144" t="s">
        <v>139</v>
      </c>
      <c r="H19" s="142" t="s">
        <v>183</v>
      </c>
      <c r="I19" s="118"/>
      <c r="J19" s="93" t="s">
        <v>140</v>
      </c>
      <c r="K19" s="93" t="s">
        <v>141</v>
      </c>
      <c r="M19" s="172" t="s">
        <v>132</v>
      </c>
      <c r="N19" s="173"/>
      <c r="P19" s="123"/>
      <c r="Q19" s="123"/>
      <c r="R19" s="29" t="s">
        <v>142</v>
      </c>
    </row>
    <row r="20" spans="1:20" ht="12.75" customHeight="1" x14ac:dyDescent="0.3">
      <c r="A20" s="121">
        <v>3</v>
      </c>
      <c r="B20" s="121"/>
      <c r="C20" s="122">
        <v>45810</v>
      </c>
      <c r="D20" s="88" t="s">
        <v>143</v>
      </c>
      <c r="E20" s="136" t="s">
        <v>137</v>
      </c>
      <c r="F20" s="124"/>
      <c r="G20" s="137" t="s">
        <v>178</v>
      </c>
      <c r="H20" s="143" t="s">
        <v>179</v>
      </c>
      <c r="I20" s="118"/>
      <c r="J20" s="88" t="s">
        <v>144</v>
      </c>
      <c r="K20" s="136" t="s">
        <v>177</v>
      </c>
      <c r="M20" s="172" t="s">
        <v>132</v>
      </c>
      <c r="N20" s="173"/>
      <c r="P20" s="125"/>
      <c r="Q20" s="125"/>
      <c r="R20" s="94" t="s">
        <v>145</v>
      </c>
    </row>
    <row r="21" spans="1:20" ht="12.75" customHeight="1" x14ac:dyDescent="0.3">
      <c r="A21" s="121">
        <v>4</v>
      </c>
      <c r="B21" s="126"/>
      <c r="C21" s="122">
        <v>45817</v>
      </c>
      <c r="D21" s="92" t="s">
        <v>144</v>
      </c>
      <c r="E21" s="91" t="s">
        <v>146</v>
      </c>
      <c r="F21" s="124"/>
      <c r="G21" s="88" t="s">
        <v>147</v>
      </c>
      <c r="H21" s="95" t="s">
        <v>148</v>
      </c>
      <c r="I21" s="118"/>
      <c r="J21" s="182" t="s">
        <v>225</v>
      </c>
      <c r="K21" s="182" t="s">
        <v>226</v>
      </c>
      <c r="L21" s="96"/>
      <c r="M21" s="172" t="s">
        <v>132</v>
      </c>
      <c r="N21" s="173"/>
      <c r="P21" s="127"/>
      <c r="Q21" s="127"/>
      <c r="R21" s="94" t="s">
        <v>149</v>
      </c>
    </row>
    <row r="22" spans="1:20" ht="12.75" customHeight="1" x14ac:dyDescent="0.3">
      <c r="A22" s="121">
        <v>4</v>
      </c>
      <c r="B22" s="126"/>
      <c r="C22" s="122">
        <v>45824</v>
      </c>
      <c r="D22" s="136" t="s">
        <v>182</v>
      </c>
      <c r="E22" s="142" t="s">
        <v>183</v>
      </c>
      <c r="F22" s="124"/>
      <c r="G22" s="136" t="s">
        <v>184</v>
      </c>
      <c r="H22" s="142" t="s">
        <v>144</v>
      </c>
      <c r="I22" s="124"/>
      <c r="J22" s="136" t="s">
        <v>134</v>
      </c>
      <c r="K22" s="137" t="s">
        <v>181</v>
      </c>
      <c r="M22" s="172" t="s">
        <v>132</v>
      </c>
      <c r="N22" s="173"/>
      <c r="P22" s="128"/>
      <c r="Q22" s="128"/>
      <c r="R22" s="94" t="s">
        <v>150</v>
      </c>
    </row>
    <row r="23" spans="1:20" ht="12.75" customHeight="1" x14ac:dyDescent="0.3">
      <c r="A23" s="121">
        <v>5</v>
      </c>
      <c r="B23" s="121"/>
      <c r="C23" s="122">
        <v>45831</v>
      </c>
      <c r="D23" s="182" t="s">
        <v>227</v>
      </c>
      <c r="E23" s="183" t="s">
        <v>228</v>
      </c>
      <c r="F23" s="124"/>
      <c r="G23" s="136" t="s">
        <v>190</v>
      </c>
      <c r="H23" s="91" t="s">
        <v>147</v>
      </c>
      <c r="I23" s="124"/>
      <c r="J23" s="137" t="s">
        <v>191</v>
      </c>
      <c r="K23" s="136" t="s">
        <v>192</v>
      </c>
      <c r="M23" s="172" t="s">
        <v>132</v>
      </c>
      <c r="N23" s="173"/>
      <c r="P23" s="129"/>
      <c r="Q23" s="129"/>
      <c r="R23" s="94" t="s">
        <v>151</v>
      </c>
    </row>
    <row r="24" spans="1:20" ht="12.75" customHeight="1" x14ac:dyDescent="0.3">
      <c r="A24" s="121">
        <v>4</v>
      </c>
      <c r="B24" s="121"/>
      <c r="C24" s="122">
        <v>45838</v>
      </c>
      <c r="D24" s="136" t="s">
        <v>206</v>
      </c>
      <c r="E24" s="91" t="s">
        <v>143</v>
      </c>
      <c r="F24" s="118"/>
      <c r="G24" s="137" t="s">
        <v>207</v>
      </c>
      <c r="H24" s="136" t="s">
        <v>180</v>
      </c>
      <c r="I24" s="118"/>
      <c r="J24" s="136" t="s">
        <v>137</v>
      </c>
      <c r="K24" s="137" t="s">
        <v>199</v>
      </c>
      <c r="L24" s="118"/>
      <c r="M24" s="172" t="s">
        <v>132</v>
      </c>
      <c r="N24" s="173"/>
      <c r="T24" s="97" t="s">
        <v>152</v>
      </c>
    </row>
    <row r="25" spans="1:20" ht="12.75" customHeight="1" x14ac:dyDescent="0.3">
      <c r="A25" s="121">
        <v>6</v>
      </c>
      <c r="B25" s="121"/>
      <c r="C25" s="122">
        <v>45845</v>
      </c>
      <c r="D25" s="161"/>
      <c r="E25" s="162"/>
      <c r="F25" s="130"/>
      <c r="G25" s="162"/>
      <c r="H25" s="161"/>
      <c r="I25" s="118"/>
      <c r="J25" s="161"/>
      <c r="K25" s="162"/>
      <c r="L25" s="118"/>
      <c r="M25" s="172" t="s">
        <v>132</v>
      </c>
      <c r="N25" s="173"/>
      <c r="P25" s="94" t="s">
        <v>153</v>
      </c>
      <c r="R25" s="94" t="s">
        <v>154</v>
      </c>
      <c r="T25" s="97" t="s">
        <v>155</v>
      </c>
    </row>
    <row r="26" spans="1:20" ht="12.75" customHeight="1" x14ac:dyDescent="0.3">
      <c r="A26" s="121">
        <v>7</v>
      </c>
      <c r="B26" s="121"/>
      <c r="C26" s="122">
        <f t="shared" ref="C26:C27" si="0">C25+7</f>
        <v>45852</v>
      </c>
      <c r="D26" s="88" t="s">
        <v>223</v>
      </c>
      <c r="E26" s="136" t="s">
        <v>224</v>
      </c>
      <c r="F26" s="130"/>
      <c r="G26" s="88" t="s">
        <v>178</v>
      </c>
      <c r="H26" s="136" t="s">
        <v>220</v>
      </c>
      <c r="I26" s="118"/>
      <c r="J26" s="137" t="s">
        <v>221</v>
      </c>
      <c r="K26" s="136" t="s">
        <v>222</v>
      </c>
      <c r="L26" s="118"/>
      <c r="M26" s="172" t="s">
        <v>132</v>
      </c>
      <c r="N26" s="173"/>
      <c r="P26" s="94" t="s">
        <v>156</v>
      </c>
      <c r="R26" s="94" t="s">
        <v>157</v>
      </c>
      <c r="T26" s="97" t="s">
        <v>158</v>
      </c>
    </row>
    <row r="27" spans="1:20" ht="12.75" customHeight="1" x14ac:dyDescent="0.3">
      <c r="A27" s="121">
        <v>8</v>
      </c>
      <c r="B27" s="121"/>
      <c r="C27" s="122">
        <f t="shared" si="0"/>
        <v>45859</v>
      </c>
      <c r="D27" s="136" t="s">
        <v>224</v>
      </c>
      <c r="E27" s="137" t="s">
        <v>229</v>
      </c>
      <c r="F27" s="130"/>
      <c r="G27" s="136" t="s">
        <v>230</v>
      </c>
      <c r="H27" s="137" t="s">
        <v>223</v>
      </c>
      <c r="I27" s="118"/>
      <c r="J27" s="136" t="s">
        <v>232</v>
      </c>
      <c r="K27" s="137" t="s">
        <v>231</v>
      </c>
      <c r="L27" s="118"/>
      <c r="M27" s="172" t="s">
        <v>132</v>
      </c>
      <c r="N27" s="173"/>
      <c r="P27" s="94" t="s">
        <v>159</v>
      </c>
      <c r="R27" s="94" t="s">
        <v>160</v>
      </c>
      <c r="T27" s="97" t="s">
        <v>161</v>
      </c>
    </row>
    <row r="28" spans="1:20" ht="12.75" customHeight="1" x14ac:dyDescent="0.3">
      <c r="A28" s="121">
        <v>9</v>
      </c>
      <c r="B28" s="121"/>
      <c r="C28" s="122">
        <v>45866</v>
      </c>
      <c r="D28" s="137" t="s">
        <v>236</v>
      </c>
      <c r="E28" s="143" t="s">
        <v>222</v>
      </c>
      <c r="F28" s="124"/>
      <c r="G28" s="136" t="s">
        <v>237</v>
      </c>
      <c r="H28" s="142" t="s">
        <v>189</v>
      </c>
      <c r="I28" s="124"/>
      <c r="J28" s="182" t="s">
        <v>235</v>
      </c>
      <c r="K28" s="185" t="s">
        <v>226</v>
      </c>
      <c r="L28" s="118"/>
      <c r="M28" s="172" t="s">
        <v>132</v>
      </c>
      <c r="N28" s="173"/>
      <c r="P28" s="94" t="s">
        <v>162</v>
      </c>
      <c r="T28" s="97" t="s">
        <v>136</v>
      </c>
    </row>
    <row r="29" spans="1:20" ht="12.75" customHeight="1" x14ac:dyDescent="0.3">
      <c r="A29" s="121">
        <v>10</v>
      </c>
      <c r="B29" s="121"/>
      <c r="C29" s="122">
        <v>45871</v>
      </c>
      <c r="D29" s="88"/>
      <c r="E29" s="88"/>
      <c r="F29" s="130"/>
      <c r="G29" s="88"/>
      <c r="H29" s="88"/>
      <c r="I29" s="118"/>
      <c r="J29" s="88"/>
      <c r="K29" s="92"/>
      <c r="L29" s="118"/>
      <c r="M29" s="172" t="s">
        <v>132</v>
      </c>
      <c r="N29" s="173"/>
    </row>
    <row r="30" spans="1:20" ht="12.75" customHeight="1" x14ac:dyDescent="0.3">
      <c r="A30" s="121">
        <v>8</v>
      </c>
      <c r="B30" s="121"/>
      <c r="C30" s="122">
        <v>45878</v>
      </c>
      <c r="D30" s="92"/>
      <c r="E30" s="88"/>
      <c r="F30" s="130"/>
      <c r="G30" s="88"/>
      <c r="H30" s="92"/>
      <c r="I30" s="118"/>
      <c r="J30" s="88"/>
      <c r="K30" s="88"/>
      <c r="L30" s="118"/>
      <c r="M30" s="172" t="s">
        <v>132</v>
      </c>
      <c r="N30" s="173"/>
    </row>
    <row r="31" spans="1:20" ht="12.75" customHeight="1" x14ac:dyDescent="0.3">
      <c r="A31" s="121">
        <v>11</v>
      </c>
      <c r="B31" s="121"/>
      <c r="C31" s="122">
        <v>45885</v>
      </c>
      <c r="D31" s="88"/>
      <c r="E31" s="92"/>
      <c r="F31" s="130"/>
      <c r="G31" s="88"/>
      <c r="H31" s="92"/>
      <c r="I31" s="118"/>
      <c r="J31" s="92"/>
      <c r="K31" s="88"/>
      <c r="L31" s="118"/>
      <c r="M31" s="172" t="s">
        <v>132</v>
      </c>
      <c r="N31" s="173"/>
    </row>
    <row r="32" spans="1:20" ht="12.75" customHeight="1" x14ac:dyDescent="0.3">
      <c r="A32" s="121">
        <v>12</v>
      </c>
      <c r="B32" s="121"/>
      <c r="C32" s="122">
        <f t="shared" ref="C32:C33" si="1">C31+7</f>
        <v>45892</v>
      </c>
      <c r="D32" s="92"/>
      <c r="E32" s="88"/>
      <c r="F32" s="130"/>
      <c r="G32" s="92"/>
      <c r="H32" s="88"/>
      <c r="I32" s="118"/>
      <c r="J32" s="88"/>
      <c r="K32" s="92"/>
      <c r="L32" s="118"/>
      <c r="M32" s="172" t="s">
        <v>132</v>
      </c>
      <c r="N32" s="173"/>
    </row>
    <row r="33" spans="1:14" ht="12.75" customHeight="1" x14ac:dyDescent="0.3">
      <c r="A33" s="74">
        <v>13</v>
      </c>
      <c r="B33" s="121"/>
      <c r="C33" s="89">
        <f t="shared" si="1"/>
        <v>45899</v>
      </c>
      <c r="D33" s="88"/>
      <c r="E33" s="88"/>
      <c r="F33" s="130"/>
      <c r="G33" s="88"/>
      <c r="H33" s="88"/>
      <c r="I33" s="118"/>
      <c r="J33" s="88"/>
      <c r="K33" s="88"/>
      <c r="L33" s="118"/>
      <c r="M33" s="172" t="s">
        <v>132</v>
      </c>
      <c r="N33" s="173"/>
    </row>
    <row r="34" spans="1:14" ht="12.75" customHeight="1" x14ac:dyDescent="0.3">
      <c r="A34" s="74">
        <v>14</v>
      </c>
      <c r="B34" s="74"/>
      <c r="C34" s="89">
        <v>45515</v>
      </c>
      <c r="D34" s="88"/>
      <c r="E34" s="88"/>
      <c r="F34" s="130"/>
      <c r="G34" s="88"/>
      <c r="H34" s="88"/>
      <c r="I34" s="118"/>
      <c r="J34" s="92"/>
      <c r="K34" s="88"/>
      <c r="L34" s="118"/>
      <c r="M34" s="172" t="s">
        <v>132</v>
      </c>
      <c r="N34" s="173"/>
    </row>
    <row r="35" spans="1:14" ht="12.75" customHeight="1" x14ac:dyDescent="0.3">
      <c r="A35" s="74">
        <v>11</v>
      </c>
      <c r="B35" s="74"/>
      <c r="C35" s="89">
        <v>45515</v>
      </c>
      <c r="D35" s="92"/>
      <c r="E35" s="88"/>
      <c r="F35" s="130"/>
      <c r="G35" s="88"/>
      <c r="H35" s="92"/>
      <c r="I35" s="118"/>
      <c r="J35" s="92"/>
      <c r="K35" s="88"/>
      <c r="L35" s="118"/>
      <c r="M35" s="172" t="s">
        <v>132</v>
      </c>
      <c r="N35" s="173"/>
    </row>
    <row r="36" spans="1:14" ht="12.75" customHeight="1" x14ac:dyDescent="0.3">
      <c r="A36" s="74">
        <v>14</v>
      </c>
      <c r="B36" s="74"/>
      <c r="C36" s="89">
        <f>C33+7</f>
        <v>45906</v>
      </c>
      <c r="D36" s="88"/>
      <c r="E36" s="92"/>
      <c r="F36" s="130"/>
      <c r="G36" s="88"/>
      <c r="H36" s="92"/>
      <c r="I36" s="118"/>
      <c r="J36" s="88"/>
      <c r="K36" s="92"/>
      <c r="L36" s="118"/>
      <c r="M36" s="172" t="s">
        <v>132</v>
      </c>
      <c r="N36" s="173"/>
    </row>
    <row r="37" spans="1:14" ht="12.75" customHeight="1" x14ac:dyDescent="0.3">
      <c r="A37" s="74">
        <v>15</v>
      </c>
      <c r="B37" s="74"/>
      <c r="C37" s="89"/>
      <c r="D37" s="88"/>
      <c r="E37" s="88"/>
      <c r="F37" s="130"/>
      <c r="G37" s="88"/>
      <c r="H37" s="88"/>
      <c r="I37" s="118"/>
      <c r="J37" s="88"/>
      <c r="K37" s="88"/>
      <c r="L37" s="118"/>
      <c r="M37" s="130"/>
      <c r="N37" s="130"/>
    </row>
    <row r="38" spans="1:14" ht="12.75" customHeight="1" x14ac:dyDescent="0.3">
      <c r="A38" s="74"/>
      <c r="B38" s="74"/>
      <c r="C38" s="131"/>
      <c r="D38" s="98"/>
      <c r="E38" s="98"/>
      <c r="F38" s="132"/>
      <c r="G38" s="98"/>
      <c r="H38" s="98"/>
      <c r="I38" s="133"/>
      <c r="J38" s="98"/>
      <c r="K38" s="98"/>
      <c r="L38" s="118"/>
      <c r="M38" s="130"/>
      <c r="N38" s="130"/>
    </row>
    <row r="39" spans="1:14" ht="12.75" customHeight="1" x14ac:dyDescent="0.3">
      <c r="C39" s="122">
        <v>45523</v>
      </c>
      <c r="D39" s="88"/>
      <c r="E39" s="88"/>
      <c r="F39" s="130"/>
      <c r="G39" s="88"/>
      <c r="H39" s="88"/>
      <c r="I39" s="118"/>
      <c r="J39" s="88"/>
      <c r="K39" s="88"/>
      <c r="L39" s="118"/>
      <c r="M39" s="130"/>
      <c r="N39" s="130"/>
    </row>
    <row r="40" spans="1:14" ht="12.75" customHeight="1" x14ac:dyDescent="0.3">
      <c r="A40" s="78" t="s">
        <v>163</v>
      </c>
      <c r="C40" s="122">
        <v>45523</v>
      </c>
      <c r="D40" s="88"/>
      <c r="E40" s="88"/>
      <c r="F40" s="130"/>
      <c r="G40" s="88"/>
      <c r="H40" s="88"/>
      <c r="I40" s="118"/>
      <c r="J40" s="88"/>
      <c r="K40" s="88"/>
      <c r="M40" s="130"/>
      <c r="N40" s="130"/>
    </row>
    <row r="41" spans="1:14" ht="12.75" customHeight="1" x14ac:dyDescent="0.3">
      <c r="A41" s="78" t="s">
        <v>164</v>
      </c>
      <c r="C41" s="131"/>
      <c r="D41" s="98"/>
      <c r="E41" s="98"/>
      <c r="F41" s="132"/>
      <c r="G41" s="98"/>
      <c r="H41" s="98"/>
      <c r="I41" s="133"/>
      <c r="J41" s="98"/>
      <c r="K41" s="98"/>
      <c r="M41" s="134"/>
      <c r="N41" s="134"/>
    </row>
    <row r="42" spans="1:14" ht="12.75" customHeight="1" x14ac:dyDescent="0.3">
      <c r="A42" s="78"/>
      <c r="C42" s="122">
        <v>45528</v>
      </c>
      <c r="D42" s="99"/>
      <c r="E42" s="99"/>
      <c r="F42" s="134"/>
      <c r="G42" s="99"/>
      <c r="H42" s="99"/>
      <c r="I42" s="107"/>
      <c r="J42" s="99"/>
      <c r="K42" s="99"/>
      <c r="M42" s="134"/>
      <c r="N42" s="134"/>
    </row>
    <row r="43" spans="1:14" ht="12.75" customHeight="1" x14ac:dyDescent="0.3">
      <c r="A43" s="78" t="s">
        <v>165</v>
      </c>
      <c r="C43" s="89">
        <v>45528</v>
      </c>
      <c r="D43" s="88"/>
      <c r="E43" s="88"/>
      <c r="F43" s="130"/>
      <c r="G43" s="88"/>
      <c r="H43" s="88"/>
      <c r="I43" s="118"/>
      <c r="J43" s="88"/>
      <c r="K43" s="88"/>
    </row>
    <row r="44" spans="1:14" ht="12.75" customHeight="1" x14ac:dyDescent="0.3">
      <c r="A44" s="78" t="s">
        <v>166</v>
      </c>
      <c r="C44" s="135"/>
      <c r="D44" s="98"/>
      <c r="E44" s="98"/>
      <c r="F44" s="132"/>
      <c r="G44" s="98"/>
      <c r="H44" s="98"/>
      <c r="I44" s="133"/>
      <c r="J44" s="98"/>
      <c r="K44" s="98"/>
    </row>
    <row r="45" spans="1:14" ht="12.75" customHeight="1" x14ac:dyDescent="0.3">
      <c r="A45" s="78"/>
      <c r="C45" s="89">
        <v>45528</v>
      </c>
      <c r="D45" s="99"/>
      <c r="E45" s="99"/>
      <c r="F45" s="134"/>
      <c r="G45" s="99"/>
      <c r="H45" s="99"/>
      <c r="I45" s="107"/>
      <c r="J45" s="99"/>
      <c r="K45" s="99"/>
    </row>
    <row r="46" spans="1:14" ht="12.75" customHeight="1" x14ac:dyDescent="0.3">
      <c r="A46" s="78" t="s">
        <v>167</v>
      </c>
      <c r="C46" s="100"/>
      <c r="D46" s="134"/>
      <c r="E46" s="134"/>
      <c r="F46" s="134"/>
      <c r="G46" s="134"/>
      <c r="H46" s="134"/>
      <c r="I46" s="107"/>
      <c r="J46" s="134"/>
      <c r="K46" s="134"/>
    </row>
    <row r="47" spans="1:14" ht="12.75" customHeight="1" x14ac:dyDescent="0.25"/>
    <row r="48" spans="1:14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sortState xmlns:xlrd2="http://schemas.microsoft.com/office/spreadsheetml/2017/richdata2" ref="A7:U11">
    <sortCondition descending="1" ref="D7:D11"/>
    <sortCondition descending="1" ref="E7:E11"/>
    <sortCondition ref="F7:F11"/>
    <sortCondition descending="1" ref="O7:O11"/>
  </sortState>
  <mergeCells count="27">
    <mergeCell ref="C2:P2"/>
    <mergeCell ref="C3:M3"/>
    <mergeCell ref="C15:K15"/>
    <mergeCell ref="D16:E16"/>
    <mergeCell ref="G16:H16"/>
    <mergeCell ref="J16:K16"/>
    <mergeCell ref="M16:N16"/>
    <mergeCell ref="M17:N17"/>
    <mergeCell ref="M18:N18"/>
    <mergeCell ref="M19:N19"/>
    <mergeCell ref="M20:N20"/>
    <mergeCell ref="M21:N21"/>
    <mergeCell ref="M22:N22"/>
    <mergeCell ref="M23:N23"/>
    <mergeCell ref="M31:N31"/>
    <mergeCell ref="M32:N32"/>
    <mergeCell ref="M33:N33"/>
    <mergeCell ref="M34:N34"/>
    <mergeCell ref="M35:N35"/>
    <mergeCell ref="M36:N36"/>
    <mergeCell ref="M24:N24"/>
    <mergeCell ref="M25:N25"/>
    <mergeCell ref="M26:N26"/>
    <mergeCell ref="M27:N27"/>
    <mergeCell ref="M28:N28"/>
    <mergeCell ref="M29:N29"/>
    <mergeCell ref="M30:N30"/>
  </mergeCells>
  <pageMargins left="0.19685039370078741" right="0.19685039370078741" top="0.98425196850393704" bottom="0.98425196850393704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Stats générales</vt:lpstr>
      <vt:lpstr>Les meilleurs</vt:lpstr>
      <vt:lpstr>Équipes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</dc:creator>
  <cp:keywords/>
  <dc:description/>
  <cp:lastModifiedBy>Mélina Lalande Gauthier</cp:lastModifiedBy>
  <cp:revision/>
  <dcterms:created xsi:type="dcterms:W3CDTF">1998-06-02T04:29:05Z</dcterms:created>
  <dcterms:modified xsi:type="dcterms:W3CDTF">2025-08-02T19:18:24Z</dcterms:modified>
  <cp:category/>
  <cp:contentStatus/>
</cp:coreProperties>
</file>